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45" windowWidth="19830" windowHeight="10830" tabRatio="886"/>
  </bookViews>
  <sheets>
    <sheet name="zbiorówka" sheetId="1" r:id="rId1"/>
    <sheet name="SP2" sheetId="4" r:id="rId2"/>
    <sheet name="SP 8" sheetId="6" r:id="rId3"/>
    <sheet name="SP 9" sheetId="5" r:id="rId4"/>
    <sheet name="ZSP 3" sheetId="7" r:id="rId5"/>
    <sheet name="ZSP 18" sheetId="24" r:id="rId6"/>
    <sheet name="SP 28" sheetId="8" r:id="rId7"/>
    <sheet name="SP 29" sheetId="9" r:id="rId8"/>
    <sheet name="ZSP 21" sheetId="10" r:id="rId9"/>
    <sheet name="ZSP 11" sheetId="11" r:id="rId10"/>
    <sheet name="SP 63" sheetId="12" r:id="rId11"/>
    <sheet name="SP 64" sheetId="22" r:id="rId12"/>
    <sheet name="SP 71" sheetId="26" r:id="rId13"/>
    <sheet name="ZS 21" sheetId="13" r:id="rId14"/>
    <sheet name="SP 85" sheetId="15" r:id="rId15"/>
    <sheet name="SP 99" sheetId="16" r:id="rId16"/>
    <sheet name="SP 108" sheetId="17" r:id="rId17"/>
    <sheet name="SP 118" sheetId="19" r:id="rId18"/>
    <sheet name="SP Ratowice" sheetId="28" r:id="rId19"/>
    <sheet name="SP Chrząstawa " sheetId="20" r:id="rId20"/>
  </sheets>
  <calcPr calcId="145621"/>
</workbook>
</file>

<file path=xl/calcChain.xml><?xml version="1.0" encoding="utf-8"?>
<calcChain xmlns="http://schemas.openxmlformats.org/spreadsheetml/2006/main">
  <c r="E6" i="1" l="1"/>
  <c r="E7" i="1"/>
  <c r="E5" i="1"/>
  <c r="E4" i="1"/>
  <c r="F8" i="20" l="1"/>
  <c r="H8" i="20"/>
  <c r="F9" i="20"/>
  <c r="G9" i="20" s="1"/>
  <c r="H9" i="20"/>
  <c r="H8" i="28"/>
  <c r="H9" i="28"/>
  <c r="F8" i="28"/>
  <c r="F9" i="28"/>
  <c r="F7" i="28"/>
  <c r="J9" i="28" l="1"/>
  <c r="K9" i="28" s="1"/>
  <c r="J9" i="20"/>
  <c r="K9" i="20" s="1"/>
  <c r="I9" i="20" s="1"/>
  <c r="J8" i="20"/>
  <c r="K8" i="20" s="1"/>
  <c r="J8" i="28"/>
  <c r="K8" i="28" s="1"/>
  <c r="G8" i="28"/>
  <c r="G9" i="28"/>
  <c r="I9" i="28" s="1"/>
  <c r="G8" i="20"/>
  <c r="I8" i="20" l="1"/>
  <c r="I8" i="28"/>
  <c r="J4" i="1"/>
  <c r="D7" i="20"/>
  <c r="D8" i="20"/>
  <c r="D9" i="20"/>
  <c r="D7" i="28"/>
  <c r="D8" i="28"/>
  <c r="D9" i="28"/>
  <c r="H7" i="28"/>
  <c r="G7" i="28"/>
  <c r="A7" i="28"/>
  <c r="A8" i="28" s="1"/>
  <c r="A9" i="28" s="1"/>
  <c r="H6" i="28"/>
  <c r="F6" i="28"/>
  <c r="G6" i="28" s="1"/>
  <c r="D6" i="28"/>
  <c r="H9" i="26"/>
  <c r="F9" i="26"/>
  <c r="G9" i="26" s="1"/>
  <c r="D9" i="26"/>
  <c r="H8" i="26"/>
  <c r="F8" i="26"/>
  <c r="D8" i="26"/>
  <c r="H7" i="26"/>
  <c r="F7" i="26"/>
  <c r="G7" i="26" s="1"/>
  <c r="D7" i="26"/>
  <c r="A7" i="26"/>
  <c r="A8" i="26" s="1"/>
  <c r="A9" i="26" s="1"/>
  <c r="H6" i="26"/>
  <c r="F6" i="26"/>
  <c r="G6" i="26" s="1"/>
  <c r="D6" i="26"/>
  <c r="H9" i="24"/>
  <c r="F9" i="24"/>
  <c r="G9" i="24" s="1"/>
  <c r="D9" i="24"/>
  <c r="H8" i="24"/>
  <c r="F8" i="24"/>
  <c r="G8" i="24" s="1"/>
  <c r="D8" i="24"/>
  <c r="H7" i="24"/>
  <c r="F7" i="24"/>
  <c r="G7" i="24" s="1"/>
  <c r="D7" i="24"/>
  <c r="A7" i="24"/>
  <c r="A8" i="24" s="1"/>
  <c r="A9" i="24" s="1"/>
  <c r="H6" i="24"/>
  <c r="F6" i="24"/>
  <c r="G6" i="24" s="1"/>
  <c r="D6" i="24"/>
  <c r="J8" i="26" l="1"/>
  <c r="K8" i="26" s="1"/>
  <c r="J6" i="28"/>
  <c r="K6" i="28" s="1"/>
  <c r="J7" i="28"/>
  <c r="K7" i="28" s="1"/>
  <c r="I7" i="28" s="1"/>
  <c r="J6" i="26"/>
  <c r="K6" i="26" s="1"/>
  <c r="J7" i="26"/>
  <c r="K7" i="26" s="1"/>
  <c r="I7" i="26" s="1"/>
  <c r="J9" i="26"/>
  <c r="K9" i="26" s="1"/>
  <c r="I9" i="26" s="1"/>
  <c r="G8" i="26"/>
  <c r="G10" i="24"/>
  <c r="J6" i="24"/>
  <c r="K6" i="24" s="1"/>
  <c r="J7" i="24"/>
  <c r="K7" i="24" s="1"/>
  <c r="I7" i="24" s="1"/>
  <c r="J8" i="24"/>
  <c r="K8" i="24" s="1"/>
  <c r="I8" i="24" s="1"/>
  <c r="J9" i="24"/>
  <c r="K9" i="24" s="1"/>
  <c r="I9" i="24" s="1"/>
  <c r="D6" i="20"/>
  <c r="D9" i="19"/>
  <c r="D8" i="19"/>
  <c r="D7" i="19"/>
  <c r="D6" i="19"/>
  <c r="D9" i="17"/>
  <c r="D8" i="17"/>
  <c r="D7" i="17"/>
  <c r="D6" i="17"/>
  <c r="D9" i="16"/>
  <c r="D8" i="16"/>
  <c r="D7" i="16"/>
  <c r="D6" i="16"/>
  <c r="D9" i="15"/>
  <c r="D8" i="15"/>
  <c r="D7" i="15"/>
  <c r="D6" i="15"/>
  <c r="D9" i="13"/>
  <c r="D8" i="13"/>
  <c r="D7" i="13"/>
  <c r="D6" i="13"/>
  <c r="D9" i="22"/>
  <c r="D8" i="22"/>
  <c r="D7" i="22"/>
  <c r="D6" i="22"/>
  <c r="D9" i="12"/>
  <c r="D8" i="12"/>
  <c r="D7" i="12"/>
  <c r="D6" i="12"/>
  <c r="D9" i="11"/>
  <c r="D8" i="11"/>
  <c r="D7" i="11"/>
  <c r="D6" i="11"/>
  <c r="D9" i="10"/>
  <c r="D8" i="10"/>
  <c r="D7" i="10"/>
  <c r="D6" i="10"/>
  <c r="D9" i="9"/>
  <c r="D8" i="9"/>
  <c r="D7" i="9"/>
  <c r="D6" i="9"/>
  <c r="D9" i="8"/>
  <c r="D8" i="8"/>
  <c r="D7" i="8"/>
  <c r="D6" i="8"/>
  <c r="D9" i="7"/>
  <c r="D8" i="7"/>
  <c r="D7" i="7"/>
  <c r="D6" i="7"/>
  <c r="D9" i="5"/>
  <c r="D8" i="5"/>
  <c r="D7" i="5"/>
  <c r="D6" i="5"/>
  <c r="D9" i="6"/>
  <c r="D8" i="6"/>
  <c r="D7" i="6"/>
  <c r="D6" i="6"/>
  <c r="D7" i="4"/>
  <c r="D8" i="4"/>
  <c r="D9" i="4"/>
  <c r="D6" i="4"/>
  <c r="G10" i="28" l="1"/>
  <c r="G10" i="26"/>
  <c r="I6" i="28"/>
  <c r="K10" i="28"/>
  <c r="I8" i="26"/>
  <c r="K10" i="26"/>
  <c r="I6" i="26"/>
  <c r="K10" i="24"/>
  <c r="I6" i="24"/>
  <c r="I10" i="24" s="1"/>
  <c r="H9" i="22"/>
  <c r="F9" i="22"/>
  <c r="G9" i="22" s="1"/>
  <c r="H8" i="22"/>
  <c r="F8" i="22"/>
  <c r="G8" i="22" s="1"/>
  <c r="H7" i="22"/>
  <c r="F7" i="22"/>
  <c r="G7" i="22" s="1"/>
  <c r="A7" i="22"/>
  <c r="A8" i="22" s="1"/>
  <c r="A9" i="22" s="1"/>
  <c r="H6" i="22"/>
  <c r="F6" i="22"/>
  <c r="I10" i="28" l="1"/>
  <c r="I10" i="26"/>
  <c r="J6" i="22"/>
  <c r="K6" i="22" s="1"/>
  <c r="J9" i="22"/>
  <c r="K9" i="22" s="1"/>
  <c r="I9" i="22" s="1"/>
  <c r="G6" i="22"/>
  <c r="J8" i="22"/>
  <c r="K8" i="22" s="1"/>
  <c r="I8" i="22" s="1"/>
  <c r="J7" i="22"/>
  <c r="K7" i="22" s="1"/>
  <c r="I7" i="22" s="1"/>
  <c r="H7" i="20"/>
  <c r="F7" i="20"/>
  <c r="G7" i="20" s="1"/>
  <c r="A7" i="20"/>
  <c r="A8" i="20" s="1"/>
  <c r="A9" i="20" s="1"/>
  <c r="H6" i="20"/>
  <c r="F6" i="20"/>
  <c r="G6" i="20" s="1"/>
  <c r="H9" i="19"/>
  <c r="F9" i="19"/>
  <c r="G9" i="19" s="1"/>
  <c r="H8" i="19"/>
  <c r="F8" i="19"/>
  <c r="G8" i="19" s="1"/>
  <c r="H7" i="19"/>
  <c r="F7" i="19"/>
  <c r="G7" i="19" s="1"/>
  <c r="A7" i="19"/>
  <c r="A8" i="19" s="1"/>
  <c r="A9" i="19" s="1"/>
  <c r="H6" i="19"/>
  <c r="F6" i="19"/>
  <c r="G6" i="19" s="1"/>
  <c r="H9" i="17"/>
  <c r="F9" i="17"/>
  <c r="G9" i="17" s="1"/>
  <c r="H8" i="17"/>
  <c r="F8" i="17"/>
  <c r="G8" i="17" s="1"/>
  <c r="H7" i="17"/>
  <c r="F7" i="17"/>
  <c r="G7" i="17" s="1"/>
  <c r="A7" i="17"/>
  <c r="A8" i="17" s="1"/>
  <c r="A9" i="17" s="1"/>
  <c r="H6" i="17"/>
  <c r="F6" i="17"/>
  <c r="G6" i="17" s="1"/>
  <c r="H9" i="16"/>
  <c r="F9" i="16"/>
  <c r="H8" i="16"/>
  <c r="F8" i="16"/>
  <c r="G8" i="16" s="1"/>
  <c r="H7" i="16"/>
  <c r="F7" i="16"/>
  <c r="A7" i="16"/>
  <c r="A8" i="16" s="1"/>
  <c r="A9" i="16" s="1"/>
  <c r="H6" i="16"/>
  <c r="F6" i="16"/>
  <c r="G6" i="16" s="1"/>
  <c r="H9" i="15"/>
  <c r="F9" i="15"/>
  <c r="G9" i="15" s="1"/>
  <c r="H8" i="15"/>
  <c r="F8" i="15"/>
  <c r="G8" i="15" s="1"/>
  <c r="H7" i="15"/>
  <c r="F7" i="15"/>
  <c r="G7" i="15" s="1"/>
  <c r="A7" i="15"/>
  <c r="A8" i="15" s="1"/>
  <c r="A9" i="15" s="1"/>
  <c r="H6" i="15"/>
  <c r="F6" i="15"/>
  <c r="G6" i="15" s="1"/>
  <c r="H9" i="13"/>
  <c r="F9" i="13"/>
  <c r="G9" i="13" s="1"/>
  <c r="H8" i="13"/>
  <c r="F8" i="13"/>
  <c r="H7" i="13"/>
  <c r="F7" i="13"/>
  <c r="G7" i="13" s="1"/>
  <c r="A7" i="13"/>
  <c r="A8" i="13" s="1"/>
  <c r="A9" i="13" s="1"/>
  <c r="H6" i="13"/>
  <c r="F6" i="13"/>
  <c r="G6" i="13" s="1"/>
  <c r="H9" i="12"/>
  <c r="F9" i="12"/>
  <c r="H8" i="12"/>
  <c r="F8" i="12"/>
  <c r="G8" i="12" s="1"/>
  <c r="H7" i="12"/>
  <c r="F7" i="12"/>
  <c r="G7" i="12" s="1"/>
  <c r="A7" i="12"/>
  <c r="A8" i="12" s="1"/>
  <c r="A9" i="12" s="1"/>
  <c r="H6" i="12"/>
  <c r="F6" i="12"/>
  <c r="G6" i="12" s="1"/>
  <c r="H9" i="11"/>
  <c r="F9" i="11"/>
  <c r="H8" i="11"/>
  <c r="F8" i="11"/>
  <c r="G8" i="11" s="1"/>
  <c r="H7" i="11"/>
  <c r="F7" i="11"/>
  <c r="A7" i="11"/>
  <c r="A8" i="11" s="1"/>
  <c r="A9" i="11" s="1"/>
  <c r="H6" i="11"/>
  <c r="F6" i="11"/>
  <c r="H9" i="10"/>
  <c r="F9" i="10"/>
  <c r="H8" i="10"/>
  <c r="F8" i="10"/>
  <c r="G8" i="10" s="1"/>
  <c r="H7" i="10"/>
  <c r="F7" i="10"/>
  <c r="G7" i="10" s="1"/>
  <c r="A7" i="10"/>
  <c r="A8" i="10" s="1"/>
  <c r="A9" i="10" s="1"/>
  <c r="H6" i="10"/>
  <c r="F6" i="10"/>
  <c r="G6" i="10" s="1"/>
  <c r="H9" i="9"/>
  <c r="F9" i="9"/>
  <c r="H8" i="9"/>
  <c r="F8" i="9"/>
  <c r="G8" i="9" s="1"/>
  <c r="H7" i="9"/>
  <c r="F7" i="9"/>
  <c r="G7" i="9" s="1"/>
  <c r="A7" i="9"/>
  <c r="A8" i="9" s="1"/>
  <c r="A9" i="9" s="1"/>
  <c r="H6" i="9"/>
  <c r="F6" i="9"/>
  <c r="G6" i="9" s="1"/>
  <c r="H9" i="8"/>
  <c r="F9" i="8"/>
  <c r="G9" i="8" s="1"/>
  <c r="H8" i="8"/>
  <c r="F8" i="8"/>
  <c r="G8" i="8" s="1"/>
  <c r="H7" i="8"/>
  <c r="F7" i="8"/>
  <c r="G7" i="8" s="1"/>
  <c r="A7" i="8"/>
  <c r="A8" i="8" s="1"/>
  <c r="A9" i="8" s="1"/>
  <c r="H6" i="8"/>
  <c r="F6" i="8"/>
  <c r="H9" i="7"/>
  <c r="F9" i="7"/>
  <c r="H8" i="7"/>
  <c r="F8" i="7"/>
  <c r="G8" i="7" s="1"/>
  <c r="H7" i="7"/>
  <c r="F7" i="7"/>
  <c r="A7" i="7"/>
  <c r="A8" i="7" s="1"/>
  <c r="A9" i="7" s="1"/>
  <c r="H6" i="7"/>
  <c r="F6" i="7"/>
  <c r="H9" i="6"/>
  <c r="F9" i="6"/>
  <c r="H8" i="6"/>
  <c r="F8" i="6"/>
  <c r="G8" i="6" s="1"/>
  <c r="H7" i="6"/>
  <c r="F7" i="6"/>
  <c r="G7" i="6" s="1"/>
  <c r="A7" i="6"/>
  <c r="A8" i="6" s="1"/>
  <c r="A9" i="6" s="1"/>
  <c r="H6" i="6"/>
  <c r="F6" i="6"/>
  <c r="J7" i="7" l="1"/>
  <c r="K7" i="7" s="1"/>
  <c r="J9" i="7"/>
  <c r="K9" i="7" s="1"/>
  <c r="I6" i="22"/>
  <c r="I10" i="22" s="1"/>
  <c r="J9" i="6"/>
  <c r="K9" i="6" s="1"/>
  <c r="J6" i="7"/>
  <c r="K6" i="7" s="1"/>
  <c r="G9" i="7"/>
  <c r="I9" i="7" s="1"/>
  <c r="J9" i="9"/>
  <c r="K9" i="9" s="1"/>
  <c r="J9" i="10"/>
  <c r="K9" i="10" s="1"/>
  <c r="J9" i="12"/>
  <c r="K9" i="12" s="1"/>
  <c r="J6" i="6"/>
  <c r="K6" i="6" s="1"/>
  <c r="J6" i="8"/>
  <c r="K6" i="8" s="1"/>
  <c r="G9" i="9"/>
  <c r="G9" i="10"/>
  <c r="J7" i="11"/>
  <c r="K7" i="11" s="1"/>
  <c r="G9" i="12"/>
  <c r="J7" i="16"/>
  <c r="K7" i="16" s="1"/>
  <c r="J9" i="16"/>
  <c r="K9" i="16" s="1"/>
  <c r="J9" i="13"/>
  <c r="K9" i="13" s="1"/>
  <c r="I9" i="13" s="1"/>
  <c r="G10" i="17"/>
  <c r="J6" i="11"/>
  <c r="K6" i="11" s="1"/>
  <c r="J9" i="11"/>
  <c r="K9" i="11" s="1"/>
  <c r="J8" i="13"/>
  <c r="K8" i="13" s="1"/>
  <c r="J9" i="17"/>
  <c r="K9" i="17" s="1"/>
  <c r="I9" i="17" s="1"/>
  <c r="J9" i="15"/>
  <c r="K9" i="15" s="1"/>
  <c r="I9" i="15" s="1"/>
  <c r="J9" i="19"/>
  <c r="K9" i="19" s="1"/>
  <c r="I9" i="19" s="1"/>
  <c r="G9" i="6"/>
  <c r="G7" i="7"/>
  <c r="I7" i="7" s="1"/>
  <c r="G6" i="8"/>
  <c r="G8" i="13"/>
  <c r="J8" i="19"/>
  <c r="K8" i="19" s="1"/>
  <c r="I8" i="19" s="1"/>
  <c r="G6" i="11"/>
  <c r="G7" i="11"/>
  <c r="G10" i="15"/>
  <c r="G7" i="16"/>
  <c r="G9" i="16"/>
  <c r="G10" i="19"/>
  <c r="K10" i="22"/>
  <c r="G10" i="22"/>
  <c r="J7" i="20"/>
  <c r="K7" i="20" s="1"/>
  <c r="I7" i="20" s="1"/>
  <c r="J6" i="20"/>
  <c r="K6" i="20" s="1"/>
  <c r="J7" i="19"/>
  <c r="K7" i="19" s="1"/>
  <c r="I7" i="19" s="1"/>
  <c r="J6" i="19"/>
  <c r="K6" i="19" s="1"/>
  <c r="J8" i="17"/>
  <c r="K8" i="17" s="1"/>
  <c r="I8" i="17" s="1"/>
  <c r="J7" i="17"/>
  <c r="K7" i="17" s="1"/>
  <c r="I7" i="17" s="1"/>
  <c r="J6" i="17"/>
  <c r="K6" i="17" s="1"/>
  <c r="J6" i="16"/>
  <c r="K6" i="16" s="1"/>
  <c r="J8" i="16"/>
  <c r="K8" i="16" s="1"/>
  <c r="I8" i="16" s="1"/>
  <c r="J8" i="15"/>
  <c r="K8" i="15" s="1"/>
  <c r="I8" i="15" s="1"/>
  <c r="J7" i="15"/>
  <c r="K7" i="15" s="1"/>
  <c r="I7" i="15" s="1"/>
  <c r="J6" i="15"/>
  <c r="K6" i="15" s="1"/>
  <c r="J6" i="13"/>
  <c r="K6" i="13" s="1"/>
  <c r="J7" i="13"/>
  <c r="K7" i="13" s="1"/>
  <c r="I7" i="13" s="1"/>
  <c r="J8" i="12"/>
  <c r="K8" i="12" s="1"/>
  <c r="I8" i="12" s="1"/>
  <c r="J7" i="12"/>
  <c r="K7" i="12" s="1"/>
  <c r="I7" i="12" s="1"/>
  <c r="J6" i="12"/>
  <c r="K6" i="12" s="1"/>
  <c r="J8" i="11"/>
  <c r="K8" i="11" s="1"/>
  <c r="I8" i="11" s="1"/>
  <c r="G9" i="11"/>
  <c r="J8" i="10"/>
  <c r="K8" i="10" s="1"/>
  <c r="I8" i="10" s="1"/>
  <c r="J7" i="10"/>
  <c r="K7" i="10" s="1"/>
  <c r="I7" i="10" s="1"/>
  <c r="J6" i="10"/>
  <c r="K6" i="10" s="1"/>
  <c r="J8" i="9"/>
  <c r="K8" i="9" s="1"/>
  <c r="I8" i="9" s="1"/>
  <c r="J7" i="9"/>
  <c r="K7" i="9" s="1"/>
  <c r="I7" i="9" s="1"/>
  <c r="J6" i="9"/>
  <c r="K6" i="9" s="1"/>
  <c r="J8" i="8"/>
  <c r="K8" i="8" s="1"/>
  <c r="I8" i="8" s="1"/>
  <c r="J7" i="8"/>
  <c r="K7" i="8" s="1"/>
  <c r="I7" i="8" s="1"/>
  <c r="J9" i="8"/>
  <c r="K9" i="8" s="1"/>
  <c r="I9" i="8" s="1"/>
  <c r="G6" i="7"/>
  <c r="I6" i="7" s="1"/>
  <c r="J8" i="7"/>
  <c r="K8" i="7" s="1"/>
  <c r="I8" i="7" s="1"/>
  <c r="J8" i="6"/>
  <c r="K8" i="6" s="1"/>
  <c r="I8" i="6" s="1"/>
  <c r="J7" i="6"/>
  <c r="K7" i="6" s="1"/>
  <c r="I7" i="6" s="1"/>
  <c r="G6" i="6"/>
  <c r="H9" i="5"/>
  <c r="F9" i="5"/>
  <c r="H8" i="5"/>
  <c r="F8" i="5"/>
  <c r="A8" i="5"/>
  <c r="A9" i="5" s="1"/>
  <c r="H7" i="5"/>
  <c r="F7" i="5"/>
  <c r="G7" i="5" s="1"/>
  <c r="A7" i="5"/>
  <c r="H6" i="5"/>
  <c r="F6" i="5"/>
  <c r="H8" i="4"/>
  <c r="H9" i="4"/>
  <c r="H7" i="4"/>
  <c r="H6" i="4"/>
  <c r="F7" i="4"/>
  <c r="G7" i="4" s="1"/>
  <c r="F8" i="4"/>
  <c r="F9" i="4"/>
  <c r="G9" i="4" s="1"/>
  <c r="F6" i="4"/>
  <c r="G6" i="4" s="1"/>
  <c r="A7" i="4"/>
  <c r="A8" i="4" s="1"/>
  <c r="A9" i="4" s="1"/>
  <c r="A5" i="1"/>
  <c r="A6" i="1" s="1"/>
  <c r="A7" i="1" s="1"/>
  <c r="G10" i="6" l="1"/>
  <c r="I9" i="6"/>
  <c r="I7" i="11"/>
  <c r="I9" i="9"/>
  <c r="I6" i="8"/>
  <c r="I10" i="8" s="1"/>
  <c r="J8" i="5"/>
  <c r="K8" i="5" s="1"/>
  <c r="G10" i="9"/>
  <c r="G10" i="12"/>
  <c r="I9" i="16"/>
  <c r="I9" i="12"/>
  <c r="I9" i="10"/>
  <c r="G10" i="16"/>
  <c r="I6" i="11"/>
  <c r="I7" i="16"/>
  <c r="G10" i="13"/>
  <c r="J6" i="5"/>
  <c r="K6" i="5" s="1"/>
  <c r="J9" i="5"/>
  <c r="K9" i="5" s="1"/>
  <c r="J8" i="4"/>
  <c r="K8" i="4" s="1"/>
  <c r="G10" i="11"/>
  <c r="G6" i="5"/>
  <c r="G8" i="4"/>
  <c r="J6" i="4"/>
  <c r="K6" i="4" s="1"/>
  <c r="I6" i="4" s="1"/>
  <c r="G10" i="10"/>
  <c r="G10" i="20"/>
  <c r="I8" i="13"/>
  <c r="I10" i="7"/>
  <c r="G10" i="8"/>
  <c r="J7" i="4"/>
  <c r="K7" i="4" s="1"/>
  <c r="I7" i="4" s="1"/>
  <c r="J9" i="4"/>
  <c r="K9" i="4" s="1"/>
  <c r="I9" i="4" s="1"/>
  <c r="G8" i="5"/>
  <c r="I8" i="5" s="1"/>
  <c r="K10" i="11"/>
  <c r="I6" i="20"/>
  <c r="K10" i="20"/>
  <c r="K10" i="19"/>
  <c r="I6" i="19"/>
  <c r="K10" i="17"/>
  <c r="I6" i="17"/>
  <c r="I6" i="16"/>
  <c r="K10" i="16"/>
  <c r="K10" i="15"/>
  <c r="I6" i="15"/>
  <c r="K10" i="13"/>
  <c r="I6" i="13"/>
  <c r="K10" i="12"/>
  <c r="I6" i="12"/>
  <c r="I9" i="11"/>
  <c r="K10" i="10"/>
  <c r="I6" i="10"/>
  <c r="K10" i="9"/>
  <c r="I6" i="9"/>
  <c r="K10" i="8"/>
  <c r="G10" i="7"/>
  <c r="K10" i="7"/>
  <c r="I6" i="6"/>
  <c r="K10" i="6"/>
  <c r="G9" i="5"/>
  <c r="J7" i="5"/>
  <c r="K7" i="5" s="1"/>
  <c r="I7" i="5" s="1"/>
  <c r="I10" i="10" l="1"/>
  <c r="I10" i="20"/>
  <c r="I6" i="5"/>
  <c r="I8" i="4"/>
  <c r="I10" i="15"/>
  <c r="I10" i="11"/>
  <c r="I10" i="16"/>
  <c r="I10" i="9"/>
  <c r="I10" i="6"/>
  <c r="G10" i="4"/>
  <c r="G10" i="5"/>
  <c r="I10" i="12"/>
  <c r="I10" i="17"/>
  <c r="I10" i="19"/>
  <c r="I10" i="13"/>
  <c r="I9" i="5"/>
  <c r="K10" i="5"/>
  <c r="K10" i="4"/>
  <c r="G5" i="1"/>
  <c r="J5" i="1"/>
  <c r="K5" i="1" s="1"/>
  <c r="G6" i="1"/>
  <c r="J6" i="1"/>
  <c r="K6" i="1" s="1"/>
  <c r="G7" i="1"/>
  <c r="J7" i="1"/>
  <c r="K7" i="1" s="1"/>
  <c r="K4" i="1"/>
  <c r="G4" i="1"/>
  <c r="I10" i="5" l="1"/>
  <c r="I10" i="4"/>
  <c r="I7" i="1"/>
  <c r="I5" i="1"/>
  <c r="I4" i="1"/>
  <c r="I6" i="1"/>
  <c r="G8" i="1"/>
  <c r="K8" i="1"/>
  <c r="I8" i="1" l="1"/>
</calcChain>
</file>

<file path=xl/sharedStrings.xml><?xml version="1.0" encoding="utf-8"?>
<sst xmlns="http://schemas.openxmlformats.org/spreadsheetml/2006/main" count="518" uniqueCount="56">
  <si>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</si>
  <si>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</si>
  <si>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</si>
  <si>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</si>
  <si>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</si>
  <si>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</si>
  <si>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</si>
  <si>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</si>
  <si>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</si>
  <si>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</si>
  <si>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</si>
  <si>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ARKUSZ KALKULACYJNY WRAZ ZE SZCZEGÓŁOWYM OPISEM PRZEDMIOTU ZAMÓWIENIA</t>
  </si>
  <si>
    <t>ARKUSZ KALKULACYJNY ZE SZCZEGÓŁOWYM OPISEM PRZEDMIOTU ZAMÓWIENIA</t>
  </si>
  <si>
    <t>Szkoła Podstawowa nr 2 im. Henryka Sucharskiego, ul. Komuny Paryskiej 36-38, 50-451 Wrocław</t>
  </si>
  <si>
    <t xml:space="preserve">termin dostawy: 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</si>
  <si>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</si>
  <si>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</si>
  <si>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</si>
  <si>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Zespół Szkolno - Przedszkolny Nr 21, ul. Kłodzka 40, 50 - 536 Wrocław</t>
  </si>
  <si>
    <t>Zespół Szkół nr 21, ul. Piotra Ignuta 28, 54-152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</si>
  <si>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</si>
  <si>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</si>
  <si>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</si>
  <si>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Szkoła Podstawowa nr 118 im. Płk Pilota Bolesława Orlińskiego, ul. Bulwar Ikara 19, 54-130 Wrocław</t>
  </si>
  <si>
    <t xml:space="preserve">Szkoła Podstawowa im. Piastów Śląskich, Chrząstawa Wielka, ul. Wrocławska 19 </t>
  </si>
  <si>
    <t>wartość podatku VAT</t>
  </si>
  <si>
    <t>razem VAT</t>
  </si>
  <si>
    <t>Szkoła Podstawowa nr 9 im. Wincentego Pola, ul. Nyska 66,  50-505 Wrocław</t>
  </si>
  <si>
    <t>Zespół Szkolno-Przedszkolny Nr 11, ul. Strachocińska 155-157, 51-518 Wrocław</t>
  </si>
  <si>
    <t>Katalogowa nazwa produktu oraz nazwa producenta</t>
  </si>
  <si>
    <t>Szkoła Podstawowa nr 29 im. Konstytucji 3 Maja, ul. Kraińskiego 1, 50-153 Wrocław</t>
  </si>
  <si>
    <t>Szkoła Podstawowa nr 63 im. Anny Jasińskiej, ul. Mennicza 21-23, 50-057 Wrocław</t>
  </si>
  <si>
    <t>Szkoła Podstawowa nr 64 im. Władysława Broniewskiego, ul. Wojszycka 1, 53-006 Wrocław</t>
  </si>
  <si>
    <t>Zespół Szkolno - Przedszkolny nr 18, ul. Poznańska 26, 53-630 Wrocław</t>
  </si>
  <si>
    <t>Szkoła Podstawowa nr 71, ul. Podwale 57, 50 – 039 Wrocław</t>
  </si>
  <si>
    <t>Szkoła Podstawowa im. Janusza Korczaka, Ratowice, ul. Wrocławska 36, 55-003 Czernica</t>
  </si>
  <si>
    <t xml:space="preserve">ARTYKUŁY PAPIERNICZE I MATERIAŁY PLASTYCZNE </t>
  </si>
  <si>
    <t>PROGRAMY MULTIMEDIALNE DO INDYWIDUALIZACJI WSPARCIA</t>
  </si>
  <si>
    <t>program multimedialny do logorytmiki</t>
  </si>
  <si>
    <t>program komputerowy do terapii jąkania</t>
  </si>
  <si>
    <t>program multimedialny wspomagający naukę czytania i pisania</t>
  </si>
  <si>
    <t>program multimedialny wspomagający naukę matematyki</t>
  </si>
  <si>
    <r>
      <t xml:space="preserve">Program pomocny jest w terapii dzieci z:
   ● zaburzeniami rozwoju języka i słuchu,
   ●opóźnionym rozwojem mowy,
   ●opóźnionym rozwojem funkcji poznawczych.
W zestawie znajdują się:
   ●program multimedialny na pendrive,
   ●profesjonalny mikrofon,
   ●przewodnik metodyczny zawierający propozycje scenariuszy zajęć oraz zestawy tekstów terapeutycznych.
Program współpracuje z:
   ● tablicą interaktywną,
   ●komputerem z panelem dotykowym
</t>
    </r>
    <r>
      <rPr>
        <b/>
        <sz val="11"/>
        <rFont val="Czcionka tekstu podstawowego"/>
        <charset val="238"/>
      </rPr>
      <t>Gwarancja na mikrofon dołączony do zestawu: 24 miesiące.</t>
    </r>
  </si>
  <si>
    <r>
      <t xml:space="preserve">Zestaw materiałów multimedialnych wspomagających umiejętność czytania i pisania, doskonalących funkcje percepcyjno-motoryczne oraz kształcących wrażliwość i świadomość ortograficzną, przeznaczonych dla dzieci klas I-III.
Zestaw zawiera: 
● materiał do prowadzenia terapii i pracy korekcyjno-kompensacyjnej,
● min 900 ćwiczeń, min 400 kart pracy do wydruku oraz min 60 filmów przedstawiających ćwiczenia ruchowe,
● moduły wspomagające ocenę przyczyn i skalę trudności szkolnych,
● aplikacja umożliwiająca m.in. przeprowadzenie diagnozy pedagogicznej i zapis jej wyników, śledzenie postępów oraz tworzenie i zarządzanie bazą uczestników zajęć,
● wysokiej jakości TABLET,
● Karta MicroSD  z min. 2000 dodatkowych plików do wykorzystania z tabletem lub wg uznania terapeuty
Program ma wspierać realizację podstawy programowej na pierwszym etapie edukacji szkolnej (klasy 1-3). Program musi współpracować z: tablicą interaktywną, komputerem z panelem dotykowym.
</t>
    </r>
    <r>
      <rPr>
        <b/>
        <sz val="11"/>
        <rFont val="Czcionka tekstu podstawowego"/>
        <charset val="238"/>
      </rPr>
      <t>Gwarancja na tablet dołączony do zestawu: 24 miesiące.</t>
    </r>
  </si>
  <si>
    <t xml:space="preserve">Program służy do profilaktyki i terapii problemów z płynnością mowy czyli jąkania, licencja wieczysta sieciowa, wielostanowiskowa z nieograniczoną ilością użytkowników. </t>
  </si>
  <si>
    <r>
      <t xml:space="preserve">Zestaw interaktywnych ćwiczeń wspomagających myślenie i umiejętności matematyczne, przeznaczony dla dzieci przejawiających trudności w tym zakresie na poziomie pierwszego etapu edukacyjnego (klasy I-III).
Składa się z min. 500 ekranów interaktywnych oraz zestawu materiałów dodatkowych.
Licencja na czas nieokreślony.                                  
Program przeznaczony jest do pracy przy użyciu komputera, tabletu, smartfona, oraz tablicy lub monitora interaktywnego, możliwa praca offline i online. </t>
    </r>
    <r>
      <rPr>
        <b/>
        <sz val="11"/>
        <color theme="1"/>
        <rFont val="Czcionka tekstu podstawowego"/>
        <charset val="238"/>
      </rPr>
      <t xml:space="preserve"> </t>
    </r>
  </si>
  <si>
    <r>
      <t>Program służy do profilaktyki i terapii problemów z płynnością mowy czyli jąkania, licencja wieczysta sieciowa, wielostanowiskowa z nieograniczoną ilością użytkowników.</t>
    </r>
    <r>
      <rPr>
        <b/>
        <sz val="11"/>
        <color theme="1"/>
        <rFont val="Czcionka tekstu podstawowego"/>
        <charset val="238"/>
      </rPr>
      <t xml:space="preserve"> </t>
    </r>
  </si>
  <si>
    <t xml:space="preserve">Zestaw interaktywnych ćwiczeń wspomagających myślenie i umiejętności matematyczne, przeznaczony dla dzieci przejawiających trudności w tym zakresie na poziomie pierwszego etapu edukacyjnego (klasy I-III).
Składa się z min. 500 ekranów interaktywnych oraz zestawu materiałów dodatkowych.
Licencja na czas nieokreślony.                                  
Program przeznaczony jest do pracy przy użyciu komputera, tabletu, smartfona, oraz tablicy lub monitora interaktywnego, możliwa praca offline i online. </t>
  </si>
  <si>
    <t xml:space="preserve">Program pomocny jest w terapii dzieci z:
   ● zaburzeniami rozwoju języka i słuchu,
   ●opóźnionym rozwojem mowy,
   ●opóźnionym rozwojem funkcji poznawczych.
W zestawie znajdują się:
   ●program multimedialny na pendrive,
   ●profesjonalny mikrofon,
   ●przewodnik metodyczny zawierający propozycje scenariuszy zajęć oraz zestawy tekstów terapeutycznych.
Program współpracuje z:
   ● tablicą interaktywną,
   ●komputerem z panelem dotykowym
</t>
  </si>
  <si>
    <t xml:space="preserve">Zestaw materiałów multimedialnych wspomagających umiejętność czytania i pisania, doskonalących funkcje percepcyjno-motoryczne oraz kształcących wrażliwość i świadomość ortograficzną, przeznaczonych dla dzieci klas I-III.
Zestaw zawiera: 
● materiał do prowadzenia terapii i pracy korekcyjno-kompensacyjnej,
● min 900 ćwiczeń, min 400 kart pracy do wydruku oraz min 60 filmów przedstawiających ćwiczenia ruchowe,
● moduły wspomagające ocenę przyczyn i skalę trudności szkolnych,
● aplikacja umożliwiająca m.in. przeprowadzenie diagnozy pedagogicznej i zapis jej wyników, śledzenie postępów oraz tworzenie i zarządzanie bazą uczestników zajęć,
● wysokiej jakości TABLET,
● Karta MicroSD  z min. 2000 dodatkowych plików do wykorzystania z tabletem lub wg uznania terapeuty
Program ma wspierać realizację podstawy programowej na pierwszym etapie edukacji szkolnej (klasy 1-3). Program musi współpracować z: tablicą interaktywną, komputerem z panelem dotykowym.
</t>
  </si>
  <si>
    <r>
      <t>Zestaw interaktywnych ćwiczeń wspomagających myślenie i umiejętności matematyczne, przeznaczony dla dzieci przejawiających trudności w tym zakresie na poziomie pierwszego etapu edukacyjnego (klasy I-III).
Składa się z min. 500 ekranów interaktywnych oraz zestawu materiałów dodatkowych.
Licencja na czas nieokreślony.                                  
Program przeznaczony jest do pracy przy użyciu komputera, tabletu, smartfona, oraz tablicy lub monitora interaktywnego, możliwa praca offline i online</t>
    </r>
    <r>
      <rPr>
        <b/>
        <sz val="11"/>
        <color theme="1"/>
        <rFont val="Czcionka tekstu podstawowego"/>
        <charset val="238"/>
      </rPr>
      <t xml:space="preserve">. </t>
    </r>
  </si>
  <si>
    <t>Zestaw interaktywnych ćwiczeń wspomagających myślenie i umiejętności matematyczne, przeznaczony dla dzieci przejawiających trudności w tym zakresie na poziomie pierwszego etapu edukacyjnego (klasy I-III).
Składa się z min. 500 ekranów interaktywnych oraz zestawu materiałów dodatkowych.
Licencja na czas nieokreślony.                                  
Program przeznaczony jest do pracy przy użyciu komputera, tabletu, smartfona, oraz tablicy lub monitora interaktywnego, możliwa praca offline i online.</t>
  </si>
  <si>
    <r>
      <t>Program pomocny jest w terapii dzieci z:
   ● zaburzeniami rozwoju języka i słuchu,
   ●opóźnionym rozwojem mowy,
   ●opóźnionym rozwojem funkcji poznawczych.
W zestawie znajdują się:
   ●program multimedialny na pendrive,
   ●profesjonalny mikrofon,
   ●przewodnik metodyczny zawierający propozycje scenariuszy zajęć oraz zestawy tekstów terapeutycznych.
Program współpracuje z:
   ● tablicą interaktywną,
   ●k</t>
    </r>
    <r>
      <rPr>
        <sz val="11"/>
        <rFont val="Czcionka tekstu podstawowego"/>
        <charset val="238"/>
      </rPr>
      <t xml:space="preserve">omputerem z panelem dotykowym
</t>
    </r>
  </si>
  <si>
    <r>
      <t xml:space="preserve">Zestaw materiałów multimedialnych wspomagających umiejętność czytania i pisania, doskonalących funkcje percepcyjno-motoryczne oraz kształcących wrażliwość i świadomość ortograficzną, przeznaczonych dla dzieci klas I-III.
Zestaw zawiera: 
● materiał do prowadzenia terapii i pracy korekcyjno-kompensacyjnej,
● min 900 ćwiczeń, min 400 kart pracy do wydruku oraz min 60 filmów przedstawiających ćwiczenia ruchowe,
● moduły wspomagające ocenę przyczyn i skalę trudności szkolnych,
● aplikacja umożliwiająca m.in. przeprowadzenie diagnozy pedagogicznej i zapis jej wyników, śledzenie postępów oraz tworzenie i zarządzanie bazą uczestników zajęć,
● wysokiej jakości TABLET,
● Karta MicroSD  z min. 2000 dodatkowych plików do wykorzystania z tabletem lub wg uznania terapeuty
Program ma wspierać realizację podstawy programowej na pierwszym etapie edukacji szkolnej (klasy 1-3). </t>
    </r>
    <r>
      <rPr>
        <sz val="11"/>
        <rFont val="Czcionka tekstu podstawowego"/>
        <charset val="238"/>
      </rPr>
      <t xml:space="preserve">Program musi współpracować z: tablicą interaktywną, komputerem z panelem dotykowym.
</t>
    </r>
  </si>
  <si>
    <r>
      <t xml:space="preserve">Program pomocny jest w terapii dzieci z:
   ● zaburzeniami rozwoju języka i słuchu,
   ●opóźnionym rozwojem mowy,
   ●opóźnionym rozwojem funkcji poznawczych.
W zestawie znajdują się:
   ●program multimedialny na pendrive,
   ●profesjonalny mikrofon,
   ●przewodnik metodyczny zawierający propozycje scenariuszy zajęć oraz zestawy tekstów terapeutycznych.
Program współpracuje z:
   ● tablicą interaktywną,
   </t>
    </r>
    <r>
      <rPr>
        <sz val="11"/>
        <rFont val="Czcionka tekstu podstawowego"/>
        <charset val="238"/>
      </rPr>
      <t xml:space="preserve">●komputerem z panelem dotykowym
</t>
    </r>
  </si>
  <si>
    <r>
      <t>Zestaw materiałów multimedialnych wspomagających umiejętność czytania i pisania, doskonalących funkcje percepcyjno-motoryczne oraz kształcących wrażliwość i świadomość ortograficzną, przeznaczonych dla dzieci klas I-III.
Zestaw zawiera: 
● materiał do prowadzenia terapii i pracy korekcyjno-kompensacyjnej,
● min 900 ćwiczeń, min 400 kart pracy do wydruku oraz min 60 filmów przedstawiających ćwiczenia ruchowe,
● moduły wspomagające ocenę przyczyn i skalę trudności szkolnych,
● aplikacja umożliwiająca m.in. przeprowadzenie diagnozy pedagogicznej i zapis jej wyników, śledzenie postępów oraz tworzenie i zarządzanie bazą uczestników zajęć,
● wysokiej jakości TABLET,
● Karta MicroSD  z min. 2000 dodatkowych plików do wykorzystania z tabletem lub wg uznania terapeuty
Program ma wspierać realizację podstawy programowej na pierwszym etapie edukacji szkolnej (klasy 1-3). P</t>
    </r>
    <r>
      <rPr>
        <sz val="11"/>
        <rFont val="Czcionka tekstu podstawowego"/>
        <charset val="238"/>
      </rPr>
      <t xml:space="preserve">rogram musi współpracować z: tablicą interaktywną, komputerem z panelem dotykowym.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</si>
</sst>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5" fillId="0" borderId="0" xfId="0" applyFont="1"/>
    <xf numFmtId="44" fontId="5" fillId="0" borderId="0" xfId="0" applyNumberFormat="1" applyFont="1"/>
    <xf numFmtId="1" fontId="0" fillId="0" borderId="0" xfId="0" applyNumberFormat="1"/>
    <xf numFmtId="1" fontId="8" fillId="0" borderId="4" xfId="2" applyNumberFormat="1" applyFont="1" applyBorder="1" applyAlignment="1">
      <alignment horizontal="center" vertical="center" wrapText="1"/>
    </xf>
    <xf numFmtId="1" fontId="5" fillId="0" borderId="0" xfId="0" applyNumberFormat="1" applyFont="1"/>
    <xf numFmtId="44" fontId="0" fillId="0" borderId="5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4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>
      <alignment horizontal="left" vertical="center" wrapText="1"/>
    </xf>
    <xf numFmtId="0" fontId="7" fillId="0" borderId="14" xfId="2" applyBorder="1" applyProtection="1"/>
    <xf numFmtId="0" fontId="7" fillId="0" borderId="3" xfId="2" applyBorder="1" applyProtection="1"/>
    <xf numFmtId="0" fontId="7" fillId="0" borderId="0" xfId="2" applyProtection="1"/>
    <xf numFmtId="0" fontId="7" fillId="0" borderId="15" xfId="2" applyBorder="1" applyProtection="1"/>
    <xf numFmtId="0" fontId="7" fillId="0" borderId="0" xfId="2" applyBorder="1" applyProtection="1"/>
    <xf numFmtId="0" fontId="7" fillId="0" borderId="16" xfId="2" applyBorder="1" applyProtection="1"/>
    <xf numFmtId="0" fontId="7" fillId="0" borderId="11" xfId="2" applyBorder="1" applyProtection="1"/>
    <xf numFmtId="0" fontId="9" fillId="0" borderId="11" xfId="0" applyFont="1" applyBorder="1" applyAlignment="1" applyProtection="1">
      <alignment horizontal="right" wrapText="1"/>
    </xf>
    <xf numFmtId="0" fontId="9" fillId="0" borderId="11" xfId="0" applyFont="1" applyBorder="1" applyAlignment="1" applyProtection="1">
      <alignment wrapText="1"/>
    </xf>
    <xf numFmtId="0" fontId="0" fillId="0" borderId="0" xfId="0" applyProtection="1"/>
    <xf numFmtId="1" fontId="0" fillId="0" borderId="0" xfId="0" applyNumberFormat="1" applyProtection="1"/>
    <xf numFmtId="0" fontId="0" fillId="4" borderId="5" xfId="0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11" xfId="0" applyFont="1" applyFill="1" applyBorder="1" applyAlignment="1" applyProtection="1">
      <alignment horizontal="right" wrapText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0" fillId="4" borderId="7" xfId="0" applyNumberForma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164" fontId="5" fillId="0" borderId="0" xfId="0" applyNumberFormat="1" applyFont="1"/>
    <xf numFmtId="164" fontId="0" fillId="0" borderId="7" xfId="0" applyNumberFormat="1" applyFill="1" applyBorder="1" applyAlignment="1">
      <alignment horizontal="right" vertical="center" wrapText="1"/>
    </xf>
    <xf numFmtId="164" fontId="0" fillId="0" borderId="5" xfId="0" applyNumberFormat="1" applyFill="1" applyBorder="1" applyAlignment="1">
      <alignment horizontal="right" vertical="center" wrapText="1"/>
    </xf>
    <xf numFmtId="164" fontId="0" fillId="0" borderId="19" xfId="0" applyNumberFormat="1" applyFill="1" applyBorder="1" applyAlignment="1">
      <alignment horizontal="right" vertical="center" wrapText="1"/>
    </xf>
    <xf numFmtId="44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  <protection locked="0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80" zoomScaleNormal="80" workbookViewId="0">
      <selection activeCell="C6" sqref="C6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8.75" customWidth="1"/>
    <col min="5" max="5" width="10.625" customWidth="1"/>
    <col min="6" max="6" width="11.875" customWidth="1"/>
    <col min="7" max="7" width="12" customWidth="1"/>
    <col min="8" max="8" width="10.25" style="6" bestFit="1" customWidth="1"/>
    <col min="9" max="9" width="11.875" style="6" customWidth="1"/>
    <col min="10" max="10" width="12.25" customWidth="1"/>
    <col min="11" max="11" width="12.125" bestFit="1" customWidth="1"/>
  </cols>
  <sheetData>
    <row r="1" spans="1:11" ht="36.75" customHeight="1" thickBot="1">
      <c r="A1" s="53" t="s">
        <v>11</v>
      </c>
      <c r="B1" s="53"/>
      <c r="C1" s="53"/>
      <c r="D1" s="53"/>
      <c r="E1" s="53"/>
    </row>
    <row r="2" spans="1:11" ht="39" thickBot="1">
      <c r="A2" s="29" t="s">
        <v>0</v>
      </c>
      <c r="B2" s="30" t="s">
        <v>1</v>
      </c>
      <c r="C2" s="31" t="s">
        <v>2</v>
      </c>
      <c r="D2" s="31" t="s">
        <v>29</v>
      </c>
      <c r="E2" s="31" t="s">
        <v>3</v>
      </c>
      <c r="F2" s="3" t="s">
        <v>4</v>
      </c>
      <c r="G2" s="3" t="s">
        <v>5</v>
      </c>
      <c r="H2" s="7" t="s">
        <v>6</v>
      </c>
      <c r="I2" s="7" t="s">
        <v>25</v>
      </c>
      <c r="J2" s="3" t="s">
        <v>7</v>
      </c>
      <c r="K2" s="3" t="s">
        <v>8</v>
      </c>
    </row>
    <row r="3" spans="1:11" ht="15" thickBot="1">
      <c r="A3" s="54" t="s">
        <v>37</v>
      </c>
      <c r="B3" s="55"/>
      <c r="C3" s="55"/>
      <c r="D3" s="56"/>
      <c r="E3" s="55"/>
      <c r="F3" s="55"/>
      <c r="G3" s="55"/>
      <c r="H3" s="55"/>
      <c r="I3" s="55"/>
      <c r="J3" s="55"/>
      <c r="K3" s="57"/>
    </row>
    <row r="4" spans="1:11" s="2" customFormat="1" ht="172.5" thickBot="1">
      <c r="A4" s="33">
        <v>1</v>
      </c>
      <c r="B4" s="52" t="s">
        <v>38</v>
      </c>
      <c r="C4" s="52" t="s">
        <v>42</v>
      </c>
      <c r="D4" s="26"/>
      <c r="E4" s="48">
        <f>'SP2'!E6+'SP 8'!E6+'SP 9'!E6+'ZSP 3'!E6+'ZSP 18'!E6+'SP 28'!E6+'SP 29'!E6+'ZSP 21'!E6+'ZSP 11'!E6+'SP 63'!E6+'SP 64'!E6+'SP 71'!E6+'ZS 21'!E6+'SP 85'!E6+'SP 99'!E6+'SP 108'!E6+'SP 118'!E6+'SP Ratowice'!E6+'SP Chrząstawa '!E6</f>
        <v>13</v>
      </c>
      <c r="F4" s="13"/>
      <c r="G4" s="10">
        <f>F4*E4</f>
        <v>0</v>
      </c>
      <c r="H4" s="41"/>
      <c r="I4" s="44">
        <f>K4-G4</f>
        <v>0</v>
      </c>
      <c r="J4" s="10">
        <f>F4*H4%+F4</f>
        <v>0</v>
      </c>
      <c r="K4" s="11">
        <f>J4*E4</f>
        <v>0</v>
      </c>
    </row>
    <row r="5" spans="1:11" s="1" customFormat="1" ht="57.75" thickBot="1">
      <c r="A5" s="33">
        <f>A4+1</f>
        <v>2</v>
      </c>
      <c r="B5" s="52" t="s">
        <v>39</v>
      </c>
      <c r="C5" s="52" t="s">
        <v>44</v>
      </c>
      <c r="D5" s="26"/>
      <c r="E5" s="48">
        <f>'SP2'!E7+'SP 8'!E7+'SP 9'!E7+'ZSP 3'!E7+'ZSP 18'!E7+'SP 28'!E7+'SP 29'!E7+'ZSP 21'!E7+'ZSP 11'!E7+'SP 63'!E7+'SP 64'!E7+'SP 71'!E7+'ZS 21'!E7+'SP 85'!E7+'SP 99'!E7+'SP 108'!E7+'SP 118'!E7+'SP Ratowice'!E7+'SP Chrząstawa '!E7</f>
        <v>15</v>
      </c>
      <c r="F5" s="14"/>
      <c r="G5" s="9">
        <f t="shared" ref="G5:G7" si="0">F5*E5</f>
        <v>0</v>
      </c>
      <c r="H5" s="42"/>
      <c r="I5" s="46">
        <f t="shared" ref="I5:I6" si="1">K5-G5</f>
        <v>0</v>
      </c>
      <c r="J5" s="9">
        <f t="shared" ref="J5:J7" si="2">F5*H5%+F5</f>
        <v>0</v>
      </c>
      <c r="K5" s="12">
        <f t="shared" ref="K5:K7" si="3">J5*E5</f>
        <v>0</v>
      </c>
    </row>
    <row r="6" spans="1:11" s="1" customFormat="1" ht="201" thickBot="1">
      <c r="A6" s="33">
        <f t="shared" ref="A6:A7" si="4">A5+1</f>
        <v>3</v>
      </c>
      <c r="B6" s="52" t="s">
        <v>40</v>
      </c>
      <c r="C6" s="52" t="s">
        <v>43</v>
      </c>
      <c r="D6" s="27"/>
      <c r="E6" s="48">
        <f>'SP2'!E8+'SP 8'!E8+'SP 9'!E8+'ZSP 3'!E8+'ZSP 18'!E8+'SP 28'!E8+'SP 29'!E8+'ZSP 21'!E8+'ZSP 11'!E8+'SP 63'!E8+'SP 64'!E8+'SP 71'!E8+'ZS 21'!E8+'SP 85'!E8+'SP 99'!E8+'SP 108'!E8+'SP 118'!E8+'SP Ratowice'!E8+'SP Chrząstawa '!E8</f>
        <v>35</v>
      </c>
      <c r="F6" s="14"/>
      <c r="G6" s="9">
        <f t="shared" si="0"/>
        <v>0</v>
      </c>
      <c r="H6" s="42"/>
      <c r="I6" s="45">
        <f t="shared" si="1"/>
        <v>0</v>
      </c>
      <c r="J6" s="9">
        <f t="shared" si="2"/>
        <v>0</v>
      </c>
      <c r="K6" s="12">
        <f t="shared" si="3"/>
        <v>0</v>
      </c>
    </row>
    <row r="7" spans="1:11" s="1" customFormat="1" ht="85.5">
      <c r="A7" s="33">
        <f t="shared" si="4"/>
        <v>4</v>
      </c>
      <c r="B7" s="52" t="s">
        <v>41</v>
      </c>
      <c r="C7" s="52" t="s">
        <v>45</v>
      </c>
      <c r="D7" s="28"/>
      <c r="E7" s="48">
        <f>'SP2'!E9+'SP 8'!E9+'SP 9'!E9+'ZSP 3'!E9+'ZSP 18'!E9+'SP 28'!E9+'SP 29'!E9+'ZSP 21'!E9+'ZSP 11'!E9+'SP 63'!E9+'SP 64'!E9+'SP 71'!E9+'ZS 21'!E9+'SP 85'!E9+'SP 99'!E9+'SP 108'!E9+'SP 118'!E9+'SP Ratowice'!E9+'SP Chrząstawa '!E9</f>
        <v>33</v>
      </c>
      <c r="F7" s="14"/>
      <c r="G7" s="9">
        <f t="shared" si="0"/>
        <v>0</v>
      </c>
      <c r="H7" s="42"/>
      <c r="I7" s="45">
        <f>K7-G7</f>
        <v>0</v>
      </c>
      <c r="J7" s="9">
        <f t="shared" si="2"/>
        <v>0</v>
      </c>
      <c r="K7" s="12">
        <f t="shared" si="3"/>
        <v>0</v>
      </c>
    </row>
    <row r="8" spans="1:11" ht="15">
      <c r="F8" s="4" t="s">
        <v>9</v>
      </c>
      <c r="G8" s="5">
        <f>SUM(G4:G7)</f>
        <v>0</v>
      </c>
      <c r="H8" s="4" t="s">
        <v>26</v>
      </c>
      <c r="I8" s="43">
        <f>SUM(I4:I7)</f>
        <v>0</v>
      </c>
      <c r="J8" s="4" t="s">
        <v>10</v>
      </c>
      <c r="K8" s="5">
        <f>SUM(K4:K7)</f>
        <v>0</v>
      </c>
    </row>
    <row r="11" spans="1:11">
      <c r="I11" s="47"/>
    </row>
    <row r="16" spans="1:11" ht="33.75" customHeight="1"/>
  </sheetData>
  <mergeCells count="2">
    <mergeCell ref="A1:E1"/>
    <mergeCell ref="A3:K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28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31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32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34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19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52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53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20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54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55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21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53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0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22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23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36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55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35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9" si="1">K7-G7</f>
        <v>0</v>
      </c>
      <c r="J7" s="9">
        <f t="shared" ref="J7" si="2">F7*H7%+F7</f>
        <v>0</v>
      </c>
      <c r="K7" s="12">
        <f t="shared" ref="K7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35">
        <f>zbiorówka!D6</f>
        <v>0</v>
      </c>
      <c r="E8" s="38">
        <v>1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ref="J8:J9" si="5">F8*H8%+F8</f>
        <v>0</v>
      </c>
      <c r="K8" s="12">
        <f t="shared" ref="K8:K9" si="6">J8*E8</f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35">
        <f>zbiorówka!D7</f>
        <v>0</v>
      </c>
      <c r="E9" s="38">
        <v>1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 t="shared" si="1"/>
        <v>0</v>
      </c>
      <c r="J9" s="9">
        <f t="shared" si="5"/>
        <v>0</v>
      </c>
      <c r="K9" s="12">
        <f t="shared" si="6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="80" zoomScaleNormal="80" workbookViewId="0">
      <selection activeCell="C8" sqref="C8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9.875" style="25" bestFit="1" customWidth="1"/>
    <col min="10" max="10" width="12.2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  <c r="K1" s="58"/>
    </row>
    <row r="2" spans="1:11" s="17" customFormat="1" ht="15">
      <c r="A2" s="18"/>
      <c r="B2" s="19"/>
      <c r="C2" s="59" t="s">
        <v>13</v>
      </c>
      <c r="D2" s="59"/>
      <c r="E2" s="59"/>
      <c r="F2" s="59"/>
      <c r="G2" s="59"/>
      <c r="H2" s="59"/>
      <c r="I2" s="59"/>
      <c r="J2" s="59"/>
      <c r="K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  <c r="K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46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35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35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A5:K5"/>
    <mergeCell ref="C1:K1"/>
    <mergeCell ref="C2:K2"/>
    <mergeCell ref="E3:G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24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" si="0">F7*E7</f>
        <v>0</v>
      </c>
      <c r="H7" s="50">
        <f>zbiorówka!H5</f>
        <v>0</v>
      </c>
      <c r="I7" s="45">
        <f t="shared" ref="I7" si="1">K7-G7</f>
        <v>0</v>
      </c>
      <c r="J7" s="9">
        <f t="shared" ref="J7" si="2">F7*H7%+F7</f>
        <v>0</v>
      </c>
      <c r="K7" s="12">
        <f t="shared" ref="K7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35">
        <f>zbiorówka!D6</f>
        <v>0</v>
      </c>
      <c r="E8" s="38">
        <v>2</v>
      </c>
      <c r="F8" s="39">
        <f>zbiorówka!F6</f>
        <v>0</v>
      </c>
      <c r="G8" s="39">
        <f t="shared" ref="G8:G9" si="5">F8*E8</f>
        <v>0</v>
      </c>
      <c r="H8" s="50">
        <f>zbiorówka!H6</f>
        <v>0</v>
      </c>
      <c r="I8" s="45">
        <f t="shared" ref="I8:I9" si="6">K8-G8</f>
        <v>0</v>
      </c>
      <c r="J8" s="9">
        <f t="shared" ref="J8:J9" si="7">F8*H8%+F8</f>
        <v>0</v>
      </c>
      <c r="K8" s="12">
        <f t="shared" ref="K8:K9" si="8">J8*E8</f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35">
        <f>zbiorówka!D7</f>
        <v>0</v>
      </c>
      <c r="E9" s="38">
        <v>2</v>
      </c>
      <c r="F9" s="39">
        <f>zbiorówka!F7</f>
        <v>0</v>
      </c>
      <c r="G9" s="39">
        <f t="shared" si="5"/>
        <v>0</v>
      </c>
      <c r="H9" s="50">
        <f>zbiorówka!H7</f>
        <v>0</v>
      </c>
      <c r="I9" s="45">
        <f t="shared" si="6"/>
        <v>0</v>
      </c>
      <c r="J9" s="9">
        <f t="shared" si="7"/>
        <v>0</v>
      </c>
      <c r="K9" s="12">
        <f t="shared" si="8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8" sqref="C8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15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6.25">
      <c r="A9" s="32">
        <f t="shared" si="4"/>
        <v>4</v>
      </c>
      <c r="B9" s="52" t="s">
        <v>41</v>
      </c>
      <c r="C9" s="52" t="s">
        <v>50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9" t="s">
        <v>12</v>
      </c>
      <c r="D1" s="59"/>
      <c r="E1" s="59"/>
      <c r="F1" s="59"/>
      <c r="G1" s="59"/>
      <c r="H1" s="59"/>
      <c r="I1" s="59"/>
      <c r="J1" s="59"/>
      <c r="K1" s="59"/>
    </row>
    <row r="2" spans="1:11" s="17" customFormat="1" ht="15">
      <c r="A2" s="18"/>
      <c r="B2" s="19"/>
      <c r="C2" s="59" t="s">
        <v>27</v>
      </c>
      <c r="D2" s="59"/>
      <c r="E2" s="59"/>
      <c r="F2" s="59"/>
      <c r="G2" s="59"/>
      <c r="H2" s="59"/>
      <c r="I2" s="59"/>
      <c r="J2" s="59"/>
      <c r="K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0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0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E3:G3"/>
    <mergeCell ref="A5:K5"/>
    <mergeCell ref="C1:K1"/>
    <mergeCell ref="C2:K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16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>J7*E7</f>
        <v>0</v>
      </c>
    </row>
    <row r="8" spans="1:11" s="1" customFormat="1" ht="200.25" thickBot="1">
      <c r="A8" s="32">
        <f t="shared" ref="A8:A9" si="3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ref="K8:K9" si="4">J8*E8</f>
        <v>0</v>
      </c>
    </row>
    <row r="9" spans="1:11" s="1" customFormat="1" ht="85.5">
      <c r="A9" s="32">
        <f t="shared" si="3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4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33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51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17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51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30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C9" sqref="C9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18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1.75" thickBot="1">
      <c r="A6" s="33">
        <v>1</v>
      </c>
      <c r="B6" s="52" t="s">
        <v>38</v>
      </c>
      <c r="C6" s="52" t="s">
        <v>48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44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0.25" thickBot="1">
      <c r="A8" s="32">
        <f t="shared" ref="A8:A9" si="4">A7+1</f>
        <v>3</v>
      </c>
      <c r="B8" s="52" t="s">
        <v>40</v>
      </c>
      <c r="C8" s="52" t="s">
        <v>49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47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zbiorówka</vt:lpstr>
      <vt:lpstr>SP2</vt:lpstr>
      <vt:lpstr>SP 8</vt:lpstr>
      <vt:lpstr>SP 9</vt:lpstr>
      <vt:lpstr>ZSP 3</vt:lpstr>
      <vt:lpstr>ZSP 18</vt:lpstr>
      <vt:lpstr>SP 28</vt:lpstr>
      <vt:lpstr>SP 29</vt:lpstr>
      <vt:lpstr>ZSP 21</vt:lpstr>
      <vt:lpstr>ZSP 11</vt:lpstr>
      <vt:lpstr>SP 63</vt:lpstr>
      <vt:lpstr>SP 64</vt:lpstr>
      <vt:lpstr>SP 71</vt:lpstr>
      <vt:lpstr>ZS 21</vt:lpstr>
      <vt:lpstr>SP 85</vt:lpstr>
      <vt:lpstr>SP 99</vt:lpstr>
      <vt:lpstr>SP 108</vt:lpstr>
      <vt:lpstr>SP 118</vt:lpstr>
      <vt:lpstr>SP Ratowice</vt:lpstr>
      <vt:lpstr>SP Chrząstawa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cp:lastPrinted>2019-10-08T11:46:08Z</cp:lastPrinted>
  <dcterms:created xsi:type="dcterms:W3CDTF">2019-09-23T16:45:27Z</dcterms:created>
  <dcterms:modified xsi:type="dcterms:W3CDTF">2019-10-16T10:07:09Z</dcterms:modified>
</cp:coreProperties>
</file>