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45" yWindow="5745" windowWidth="19830" windowHeight="10830" tabRatio="756"/>
  </bookViews>
  <sheets>
    <sheet name="zbiorówka" sheetId="1" r:id="rId1"/>
    <sheet name="SP2" sheetId="4" r:id="rId2"/>
    <sheet name="SP 3" sheetId="29" r:id="rId3"/>
    <sheet name="SP 8" sheetId="6" r:id="rId4"/>
    <sheet name="SP 9" sheetId="5" r:id="rId5"/>
    <sheet name="ZSP 3" sheetId="7" r:id="rId6"/>
    <sheet name="SP 28" sheetId="8" r:id="rId7"/>
    <sheet name="SP 29" sheetId="9" r:id="rId8"/>
    <sheet name="SP 42" sheetId="11" r:id="rId9"/>
    <sheet name="SP 44" sheetId="10" r:id="rId10"/>
    <sheet name="SP 53" sheetId="31" r:id="rId11"/>
    <sheet name="SP 58" sheetId="32" r:id="rId12"/>
    <sheet name="SP 64" sheetId="12" r:id="rId13"/>
    <sheet name="SP 71" sheetId="26" r:id="rId14"/>
    <sheet name="ZS 21" sheetId="13" r:id="rId15"/>
    <sheet name="SP 76" sheetId="30" r:id="rId16"/>
    <sheet name="SP 96" sheetId="15" r:id="rId17"/>
    <sheet name="SP 99" sheetId="16" r:id="rId18"/>
    <sheet name="SP 113" sheetId="17" r:id="rId19"/>
    <sheet name="SP 118" sheetId="19" r:id="rId20"/>
    <sheet name="SP Chrząstawa " sheetId="20" r:id="rId21"/>
  </sheets>
  <calcPr calcId="14562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" i="1"/>
  <c r="G51" i="32" l="1"/>
  <c r="E51" i="32"/>
  <c r="I51" i="32" s="1"/>
  <c r="J51" i="32" s="1"/>
  <c r="C51" i="32"/>
  <c r="B51" i="32"/>
  <c r="G50" i="32"/>
  <c r="E50" i="32"/>
  <c r="F50" i="32" s="1"/>
  <c r="C50" i="32"/>
  <c r="B50" i="32"/>
  <c r="G49" i="32"/>
  <c r="E49" i="32"/>
  <c r="F49" i="32" s="1"/>
  <c r="C49" i="32"/>
  <c r="B49" i="32"/>
  <c r="G48" i="32"/>
  <c r="E48" i="32"/>
  <c r="F48" i="32" s="1"/>
  <c r="C48" i="32"/>
  <c r="B48" i="32"/>
  <c r="G47" i="32"/>
  <c r="E47" i="32"/>
  <c r="I47" i="32" s="1"/>
  <c r="J47" i="32" s="1"/>
  <c r="C47" i="32"/>
  <c r="B47" i="32"/>
  <c r="G46" i="32"/>
  <c r="E46" i="32"/>
  <c r="F46" i="32" s="1"/>
  <c r="C46" i="32"/>
  <c r="B46" i="32"/>
  <c r="G45" i="32"/>
  <c r="E45" i="32"/>
  <c r="F45" i="32" s="1"/>
  <c r="C45" i="32"/>
  <c r="B45" i="32"/>
  <c r="G44" i="32"/>
  <c r="E44" i="32"/>
  <c r="F44" i="32" s="1"/>
  <c r="C44" i="32"/>
  <c r="B44" i="32"/>
  <c r="G43" i="32"/>
  <c r="E43" i="32"/>
  <c r="I43" i="32" s="1"/>
  <c r="J43" i="32" s="1"/>
  <c r="C43" i="32"/>
  <c r="B43" i="32"/>
  <c r="G42" i="32"/>
  <c r="E42" i="32"/>
  <c r="F42" i="32" s="1"/>
  <c r="C42" i="32"/>
  <c r="B42" i="32"/>
  <c r="G41" i="32"/>
  <c r="E41" i="32"/>
  <c r="I41" i="32" s="1"/>
  <c r="J41" i="32" s="1"/>
  <c r="C41" i="32"/>
  <c r="B41" i="32"/>
  <c r="G40" i="32"/>
  <c r="E40" i="32"/>
  <c r="F40" i="32" s="1"/>
  <c r="C40" i="32"/>
  <c r="B40" i="32"/>
  <c r="G39" i="32"/>
  <c r="E39" i="32"/>
  <c r="I39" i="32" s="1"/>
  <c r="J39" i="32" s="1"/>
  <c r="C39" i="32"/>
  <c r="B39" i="32"/>
  <c r="G38" i="32"/>
  <c r="E38" i="32"/>
  <c r="F38" i="32" s="1"/>
  <c r="C38" i="32"/>
  <c r="B38" i="32"/>
  <c r="G37" i="32"/>
  <c r="F37" i="32"/>
  <c r="E37" i="32"/>
  <c r="I37" i="32" s="1"/>
  <c r="J37" i="32" s="1"/>
  <c r="C37" i="32"/>
  <c r="B37" i="32"/>
  <c r="G36" i="32"/>
  <c r="E36" i="32"/>
  <c r="F36" i="32" s="1"/>
  <c r="C36" i="32"/>
  <c r="B36" i="32"/>
  <c r="G35" i="32"/>
  <c r="E35" i="32"/>
  <c r="C35" i="32"/>
  <c r="B35" i="32"/>
  <c r="G34" i="32"/>
  <c r="E34" i="32"/>
  <c r="F34" i="32" s="1"/>
  <c r="C34" i="32"/>
  <c r="B34" i="32"/>
  <c r="G33" i="32"/>
  <c r="F33" i="32"/>
  <c r="E33" i="32"/>
  <c r="C33" i="32"/>
  <c r="B33" i="32"/>
  <c r="G32" i="32"/>
  <c r="E32" i="32"/>
  <c r="F32" i="32" s="1"/>
  <c r="C32" i="32"/>
  <c r="B32" i="32"/>
  <c r="G31" i="32"/>
  <c r="E31" i="32"/>
  <c r="C31" i="32"/>
  <c r="B31" i="32"/>
  <c r="G30" i="32"/>
  <c r="E30" i="32"/>
  <c r="F30" i="32" s="1"/>
  <c r="C30" i="32"/>
  <c r="B30" i="32"/>
  <c r="G29" i="32"/>
  <c r="E29" i="32"/>
  <c r="C29" i="32"/>
  <c r="B29" i="32"/>
  <c r="G28" i="32"/>
  <c r="E28" i="32"/>
  <c r="F28" i="32" s="1"/>
  <c r="C28" i="32"/>
  <c r="B28" i="32"/>
  <c r="G27" i="32"/>
  <c r="E27" i="32"/>
  <c r="I27" i="32" s="1"/>
  <c r="J27" i="32" s="1"/>
  <c r="C27" i="32"/>
  <c r="B27" i="32"/>
  <c r="G26" i="32"/>
  <c r="E26" i="32"/>
  <c r="F26" i="32" s="1"/>
  <c r="C26" i="32"/>
  <c r="B26" i="32"/>
  <c r="G25" i="32"/>
  <c r="E25" i="32"/>
  <c r="I25" i="32" s="1"/>
  <c r="J25" i="32" s="1"/>
  <c r="C25" i="32"/>
  <c r="B25" i="32"/>
  <c r="G24" i="32"/>
  <c r="E24" i="32"/>
  <c r="F24" i="32" s="1"/>
  <c r="C24" i="32"/>
  <c r="B24" i="32"/>
  <c r="G23" i="32"/>
  <c r="E23" i="32"/>
  <c r="I23" i="32" s="1"/>
  <c r="J23" i="32" s="1"/>
  <c r="C23" i="32"/>
  <c r="B23" i="32"/>
  <c r="G22" i="32"/>
  <c r="E22" i="32"/>
  <c r="F22" i="32" s="1"/>
  <c r="C22" i="32"/>
  <c r="B22" i="32"/>
  <c r="G21" i="32"/>
  <c r="F21" i="32"/>
  <c r="E21" i="32"/>
  <c r="I21" i="32" s="1"/>
  <c r="J21" i="32" s="1"/>
  <c r="C21" i="32"/>
  <c r="B21" i="32"/>
  <c r="G20" i="32"/>
  <c r="E20" i="32"/>
  <c r="F20" i="32" s="1"/>
  <c r="C20" i="32"/>
  <c r="B20" i="32"/>
  <c r="G19" i="32"/>
  <c r="E19" i="32"/>
  <c r="C19" i="32"/>
  <c r="B19" i="32"/>
  <c r="G18" i="32"/>
  <c r="E18" i="32"/>
  <c r="F18" i="32" s="1"/>
  <c r="C18" i="32"/>
  <c r="B18" i="32"/>
  <c r="G17" i="32"/>
  <c r="E17" i="32"/>
  <c r="F17" i="32" s="1"/>
  <c r="C17" i="32"/>
  <c r="B17" i="32"/>
  <c r="G16" i="32"/>
  <c r="F16" i="32"/>
  <c r="E16" i="32"/>
  <c r="C16" i="32"/>
  <c r="B16" i="32"/>
  <c r="G15" i="32"/>
  <c r="E15" i="32"/>
  <c r="C15" i="32"/>
  <c r="B15" i="32"/>
  <c r="G14" i="32"/>
  <c r="F14" i="32"/>
  <c r="E14" i="32"/>
  <c r="C14" i="32"/>
  <c r="B14" i="32"/>
  <c r="G13" i="32"/>
  <c r="E13" i="32"/>
  <c r="F13" i="32" s="1"/>
  <c r="C13" i="32"/>
  <c r="B13" i="32"/>
  <c r="G12" i="32"/>
  <c r="E12" i="32"/>
  <c r="I12" i="32" s="1"/>
  <c r="J12" i="32" s="1"/>
  <c r="C12" i="32"/>
  <c r="B12" i="32"/>
  <c r="G11" i="32"/>
  <c r="E11" i="32"/>
  <c r="I11" i="32" s="1"/>
  <c r="J11" i="32" s="1"/>
  <c r="C11" i="32"/>
  <c r="B11" i="32"/>
  <c r="G10" i="32"/>
  <c r="F10" i="32"/>
  <c r="E10" i="32"/>
  <c r="I10" i="32" s="1"/>
  <c r="J10" i="32" s="1"/>
  <c r="C10" i="32"/>
  <c r="B10" i="32"/>
  <c r="G9" i="32"/>
  <c r="E9" i="32"/>
  <c r="F9" i="32" s="1"/>
  <c r="C9" i="32"/>
  <c r="B9" i="32"/>
  <c r="G8" i="32"/>
  <c r="F8" i="32"/>
  <c r="E8" i="32"/>
  <c r="C8" i="32"/>
  <c r="B8" i="32"/>
  <c r="G7" i="32"/>
  <c r="E7" i="32"/>
  <c r="C7" i="32"/>
  <c r="B7" i="32"/>
  <c r="G6" i="32"/>
  <c r="F6" i="32"/>
  <c r="E6" i="32"/>
  <c r="C6" i="32"/>
  <c r="B6" i="32"/>
  <c r="G5" i="32"/>
  <c r="E5" i="32"/>
  <c r="F5" i="32" s="1"/>
  <c r="C5" i="32"/>
  <c r="B5" i="32"/>
  <c r="G51" i="31"/>
  <c r="E51" i="31"/>
  <c r="I51" i="31" s="1"/>
  <c r="J51" i="31" s="1"/>
  <c r="C51" i="31"/>
  <c r="B51" i="31"/>
  <c r="G50" i="31"/>
  <c r="E50" i="31"/>
  <c r="F50" i="31" s="1"/>
  <c r="C50" i="31"/>
  <c r="B50" i="31"/>
  <c r="G49" i="31"/>
  <c r="E49" i="31"/>
  <c r="I49" i="31" s="1"/>
  <c r="J49" i="31" s="1"/>
  <c r="C49" i="31"/>
  <c r="B49" i="31"/>
  <c r="G48" i="31"/>
  <c r="E48" i="31"/>
  <c r="F48" i="31" s="1"/>
  <c r="C48" i="31"/>
  <c r="B48" i="31"/>
  <c r="G47" i="31"/>
  <c r="E47" i="31"/>
  <c r="I47" i="31" s="1"/>
  <c r="J47" i="31" s="1"/>
  <c r="C47" i="31"/>
  <c r="B47" i="31"/>
  <c r="G46" i="31"/>
  <c r="E46" i="31"/>
  <c r="F46" i="31" s="1"/>
  <c r="C46" i="31"/>
  <c r="B46" i="31"/>
  <c r="G45" i="31"/>
  <c r="F45" i="31"/>
  <c r="E45" i="31"/>
  <c r="I45" i="31" s="1"/>
  <c r="J45" i="31" s="1"/>
  <c r="C45" i="31"/>
  <c r="B45" i="31"/>
  <c r="G44" i="31"/>
  <c r="E44" i="31"/>
  <c r="F44" i="31" s="1"/>
  <c r="C44" i="31"/>
  <c r="B44" i="31"/>
  <c r="G43" i="31"/>
  <c r="E43" i="31"/>
  <c r="C43" i="31"/>
  <c r="B43" i="31"/>
  <c r="G42" i="31"/>
  <c r="E42" i="31"/>
  <c r="F42" i="31" s="1"/>
  <c r="C42" i="31"/>
  <c r="B42" i="31"/>
  <c r="G41" i="31"/>
  <c r="F41" i="31"/>
  <c r="E41" i="31"/>
  <c r="C41" i="31"/>
  <c r="B41" i="31"/>
  <c r="G40" i="31"/>
  <c r="E40" i="31"/>
  <c r="F40" i="31" s="1"/>
  <c r="C40" i="31"/>
  <c r="B40" i="31"/>
  <c r="G39" i="31"/>
  <c r="E39" i="31"/>
  <c r="I39" i="31" s="1"/>
  <c r="J39" i="31" s="1"/>
  <c r="C39" i="31"/>
  <c r="B39" i="31"/>
  <c r="G38" i="31"/>
  <c r="E38" i="31"/>
  <c r="F38" i="31" s="1"/>
  <c r="C38" i="31"/>
  <c r="B38" i="31"/>
  <c r="G37" i="31"/>
  <c r="E37" i="31"/>
  <c r="I37" i="31" s="1"/>
  <c r="J37" i="31" s="1"/>
  <c r="C37" i="31"/>
  <c r="B37" i="31"/>
  <c r="G36" i="31"/>
  <c r="E36" i="31"/>
  <c r="F36" i="31" s="1"/>
  <c r="C36" i="31"/>
  <c r="B36" i="31"/>
  <c r="G35" i="31"/>
  <c r="E35" i="31"/>
  <c r="I35" i="31" s="1"/>
  <c r="J35" i="31" s="1"/>
  <c r="C35" i="31"/>
  <c r="B35" i="31"/>
  <c r="G34" i="31"/>
  <c r="E34" i="31"/>
  <c r="F34" i="31" s="1"/>
  <c r="C34" i="31"/>
  <c r="B34" i="31"/>
  <c r="G33" i="31"/>
  <c r="F33" i="31"/>
  <c r="E33" i="31"/>
  <c r="C33" i="31"/>
  <c r="B33" i="31"/>
  <c r="G32" i="31"/>
  <c r="E32" i="31"/>
  <c r="F32" i="31" s="1"/>
  <c r="C32" i="31"/>
  <c r="B32" i="31"/>
  <c r="G31" i="31"/>
  <c r="E31" i="31"/>
  <c r="F31" i="31" s="1"/>
  <c r="C31" i="31"/>
  <c r="B31" i="31"/>
  <c r="G30" i="31"/>
  <c r="E30" i="31"/>
  <c r="F30" i="31" s="1"/>
  <c r="C30" i="31"/>
  <c r="B30" i="31"/>
  <c r="G29" i="31"/>
  <c r="E29" i="31"/>
  <c r="I29" i="31" s="1"/>
  <c r="J29" i="31" s="1"/>
  <c r="C29" i="31"/>
  <c r="B29" i="31"/>
  <c r="G28" i="31"/>
  <c r="E28" i="31"/>
  <c r="F28" i="31" s="1"/>
  <c r="C28" i="31"/>
  <c r="B28" i="31"/>
  <c r="G27" i="31"/>
  <c r="E27" i="31"/>
  <c r="I27" i="31" s="1"/>
  <c r="J27" i="31" s="1"/>
  <c r="C27" i="31"/>
  <c r="B27" i="31"/>
  <c r="G26" i="31"/>
  <c r="E26" i="31"/>
  <c r="F26" i="31" s="1"/>
  <c r="C26" i="31"/>
  <c r="B26" i="31"/>
  <c r="G25" i="31"/>
  <c r="F25" i="31"/>
  <c r="E25" i="31"/>
  <c r="C25" i="31"/>
  <c r="B25" i="31"/>
  <c r="G24" i="31"/>
  <c r="E24" i="31"/>
  <c r="F24" i="31" s="1"/>
  <c r="C24" i="31"/>
  <c r="B24" i="31"/>
  <c r="G23" i="31"/>
  <c r="E23" i="31"/>
  <c r="F23" i="31" s="1"/>
  <c r="C23" i="31"/>
  <c r="B23" i="31"/>
  <c r="G22" i="31"/>
  <c r="E22" i="31"/>
  <c r="F22" i="31" s="1"/>
  <c r="C22" i="31"/>
  <c r="B22" i="31"/>
  <c r="G21" i="31"/>
  <c r="E21" i="31"/>
  <c r="I21" i="31" s="1"/>
  <c r="J21" i="31" s="1"/>
  <c r="C21" i="31"/>
  <c r="B21" i="31"/>
  <c r="G20" i="31"/>
  <c r="E20" i="31"/>
  <c r="F20" i="31" s="1"/>
  <c r="C20" i="31"/>
  <c r="B20" i="31"/>
  <c r="G19" i="31"/>
  <c r="E19" i="31"/>
  <c r="I19" i="31" s="1"/>
  <c r="J19" i="31" s="1"/>
  <c r="C19" i="31"/>
  <c r="B19" i="31"/>
  <c r="G18" i="31"/>
  <c r="E18" i="31"/>
  <c r="F18" i="31" s="1"/>
  <c r="C18" i="31"/>
  <c r="B18" i="31"/>
  <c r="G17" i="31"/>
  <c r="E17" i="31"/>
  <c r="F17" i="31" s="1"/>
  <c r="C17" i="31"/>
  <c r="B17" i="31"/>
  <c r="G16" i="31"/>
  <c r="E16" i="31"/>
  <c r="I16" i="31" s="1"/>
  <c r="J16" i="31" s="1"/>
  <c r="C16" i="31"/>
  <c r="B16" i="31"/>
  <c r="G15" i="31"/>
  <c r="E15" i="31"/>
  <c r="I15" i="31" s="1"/>
  <c r="J15" i="31" s="1"/>
  <c r="C15" i="31"/>
  <c r="B15" i="31"/>
  <c r="G14" i="31"/>
  <c r="E14" i="31"/>
  <c r="F14" i="31" s="1"/>
  <c r="C14" i="31"/>
  <c r="B14" i="31"/>
  <c r="G13" i="31"/>
  <c r="E13" i="31"/>
  <c r="F13" i="31" s="1"/>
  <c r="C13" i="31"/>
  <c r="B13" i="31"/>
  <c r="G12" i="31"/>
  <c r="F12" i="31"/>
  <c r="E12" i="31"/>
  <c r="C12" i="31"/>
  <c r="B12" i="31"/>
  <c r="G11" i="31"/>
  <c r="E11" i="31"/>
  <c r="C11" i="31"/>
  <c r="B11" i="31"/>
  <c r="G10" i="31"/>
  <c r="E10" i="31"/>
  <c r="F10" i="31" s="1"/>
  <c r="C10" i="31"/>
  <c r="B10" i="31"/>
  <c r="G9" i="31"/>
  <c r="E9" i="31"/>
  <c r="F9" i="31" s="1"/>
  <c r="C9" i="31"/>
  <c r="B9" i="31"/>
  <c r="G8" i="31"/>
  <c r="E8" i="31"/>
  <c r="C8" i="31"/>
  <c r="B8" i="31"/>
  <c r="G7" i="31"/>
  <c r="E7" i="31"/>
  <c r="I7" i="31" s="1"/>
  <c r="J7" i="31" s="1"/>
  <c r="C7" i="31"/>
  <c r="B7" i="31"/>
  <c r="G6" i="31"/>
  <c r="E6" i="31"/>
  <c r="I6" i="31" s="1"/>
  <c r="J6" i="31" s="1"/>
  <c r="C6" i="31"/>
  <c r="B6" i="31"/>
  <c r="G5" i="31"/>
  <c r="E5" i="31"/>
  <c r="F5" i="31" s="1"/>
  <c r="C5" i="31"/>
  <c r="B5" i="31"/>
  <c r="F6" i="31" l="1"/>
  <c r="I8" i="31"/>
  <c r="J8" i="31" s="1"/>
  <c r="F8" i="31"/>
  <c r="I11" i="31"/>
  <c r="J11" i="31" s="1"/>
  <c r="I12" i="31"/>
  <c r="J12" i="31" s="1"/>
  <c r="I25" i="31"/>
  <c r="J25" i="31" s="1"/>
  <c r="H25" i="31" s="1"/>
  <c r="I33" i="31"/>
  <c r="J33" i="31" s="1"/>
  <c r="H33" i="31" s="1"/>
  <c r="I43" i="31"/>
  <c r="J43" i="31" s="1"/>
  <c r="I19" i="32"/>
  <c r="J19" i="32" s="1"/>
  <c r="H21" i="32"/>
  <c r="I35" i="32"/>
  <c r="J35" i="32" s="1"/>
  <c r="H37" i="32"/>
  <c r="H12" i="32"/>
  <c r="H41" i="32"/>
  <c r="F16" i="31"/>
  <c r="F27" i="31"/>
  <c r="F35" i="31"/>
  <c r="F49" i="31"/>
  <c r="H49" i="31" s="1"/>
  <c r="I6" i="32"/>
  <c r="J6" i="32" s="1"/>
  <c r="H6" i="32" s="1"/>
  <c r="F12" i="32"/>
  <c r="I14" i="32"/>
  <c r="J14" i="32" s="1"/>
  <c r="F25" i="32"/>
  <c r="H25" i="32" s="1"/>
  <c r="I29" i="32"/>
  <c r="J29" i="32" s="1"/>
  <c r="H29" i="32" s="1"/>
  <c r="F41" i="32"/>
  <c r="F21" i="31"/>
  <c r="H21" i="31" s="1"/>
  <c r="I23" i="31"/>
  <c r="J23" i="31" s="1"/>
  <c r="H23" i="31" s="1"/>
  <c r="F29" i="31"/>
  <c r="H29" i="31" s="1"/>
  <c r="I31" i="31"/>
  <c r="J31" i="31" s="1"/>
  <c r="H31" i="31" s="1"/>
  <c r="F37" i="31"/>
  <c r="H37" i="31" s="1"/>
  <c r="I41" i="31"/>
  <c r="J41" i="31" s="1"/>
  <c r="H41" i="31" s="1"/>
  <c r="I7" i="32"/>
  <c r="J7" i="32" s="1"/>
  <c r="I8" i="32"/>
  <c r="J8" i="32" s="1"/>
  <c r="I15" i="32"/>
  <c r="J15" i="32" s="1"/>
  <c r="I16" i="32"/>
  <c r="J16" i="32" s="1"/>
  <c r="F29" i="32"/>
  <c r="I31" i="32"/>
  <c r="J31" i="32" s="1"/>
  <c r="I33" i="32"/>
  <c r="J33" i="32" s="1"/>
  <c r="H45" i="31"/>
  <c r="H16" i="31"/>
  <c r="H8" i="32"/>
  <c r="H16" i="32"/>
  <c r="H14" i="32"/>
  <c r="H33" i="32"/>
  <c r="H10" i="32"/>
  <c r="F7" i="32"/>
  <c r="F11" i="32"/>
  <c r="H11" i="32" s="1"/>
  <c r="F15" i="32"/>
  <c r="H15" i="32" s="1"/>
  <c r="F19" i="32"/>
  <c r="H19" i="32" s="1"/>
  <c r="I20" i="32"/>
  <c r="J20" i="32" s="1"/>
  <c r="H20" i="32" s="1"/>
  <c r="F23" i="32"/>
  <c r="H23" i="32" s="1"/>
  <c r="I24" i="32"/>
  <c r="J24" i="32" s="1"/>
  <c r="H24" i="32" s="1"/>
  <c r="F27" i="32"/>
  <c r="H27" i="32" s="1"/>
  <c r="I28" i="32"/>
  <c r="J28" i="32" s="1"/>
  <c r="H28" i="32" s="1"/>
  <c r="F31" i="32"/>
  <c r="H31" i="32" s="1"/>
  <c r="I32" i="32"/>
  <c r="J32" i="32" s="1"/>
  <c r="H32" i="32" s="1"/>
  <c r="F35" i="32"/>
  <c r="I36" i="32"/>
  <c r="J36" i="32" s="1"/>
  <c r="H36" i="32" s="1"/>
  <c r="F39" i="32"/>
  <c r="H39" i="32" s="1"/>
  <c r="I40" i="32"/>
  <c r="J40" i="32" s="1"/>
  <c r="H40" i="32" s="1"/>
  <c r="F43" i="32"/>
  <c r="H43" i="32" s="1"/>
  <c r="I44" i="32"/>
  <c r="J44" i="32" s="1"/>
  <c r="H44" i="32" s="1"/>
  <c r="F47" i="32"/>
  <c r="H47" i="32" s="1"/>
  <c r="I48" i="32"/>
  <c r="J48" i="32" s="1"/>
  <c r="H48" i="32" s="1"/>
  <c r="F51" i="32"/>
  <c r="H51" i="32" s="1"/>
  <c r="I5" i="32"/>
  <c r="J5" i="32" s="1"/>
  <c r="I9" i="32"/>
  <c r="J9" i="32" s="1"/>
  <c r="H9" i="32" s="1"/>
  <c r="I13" i="32"/>
  <c r="J13" i="32" s="1"/>
  <c r="H13" i="32" s="1"/>
  <c r="I17" i="32"/>
  <c r="J17" i="32" s="1"/>
  <c r="H17" i="32" s="1"/>
  <c r="I45" i="32"/>
  <c r="J45" i="32" s="1"/>
  <c r="H45" i="32" s="1"/>
  <c r="I49" i="32"/>
  <c r="J49" i="32" s="1"/>
  <c r="H49" i="32" s="1"/>
  <c r="I18" i="32"/>
  <c r="J18" i="32" s="1"/>
  <c r="H18" i="32" s="1"/>
  <c r="I22" i="32"/>
  <c r="J22" i="32" s="1"/>
  <c r="H22" i="32" s="1"/>
  <c r="I26" i="32"/>
  <c r="J26" i="32" s="1"/>
  <c r="H26" i="32" s="1"/>
  <c r="I30" i="32"/>
  <c r="J30" i="32" s="1"/>
  <c r="H30" i="32" s="1"/>
  <c r="I34" i="32"/>
  <c r="J34" i="32" s="1"/>
  <c r="H34" i="32" s="1"/>
  <c r="I38" i="32"/>
  <c r="J38" i="32" s="1"/>
  <c r="H38" i="32" s="1"/>
  <c r="I42" i="32"/>
  <c r="J42" i="32" s="1"/>
  <c r="H42" i="32" s="1"/>
  <c r="I46" i="32"/>
  <c r="J46" i="32" s="1"/>
  <c r="H46" i="32" s="1"/>
  <c r="I50" i="32"/>
  <c r="J50" i="32" s="1"/>
  <c r="H50" i="32" s="1"/>
  <c r="H6" i="31"/>
  <c r="H12" i="31"/>
  <c r="H27" i="31"/>
  <c r="H35" i="31"/>
  <c r="F7" i="31"/>
  <c r="F11" i="31"/>
  <c r="H11" i="31" s="1"/>
  <c r="F15" i="31"/>
  <c r="H15" i="31" s="1"/>
  <c r="F19" i="31"/>
  <c r="H19" i="31" s="1"/>
  <c r="I20" i="31"/>
  <c r="J20" i="31" s="1"/>
  <c r="H20" i="31" s="1"/>
  <c r="I24" i="31"/>
  <c r="J24" i="31" s="1"/>
  <c r="H24" i="31" s="1"/>
  <c r="I28" i="31"/>
  <c r="J28" i="31" s="1"/>
  <c r="H28" i="31" s="1"/>
  <c r="I32" i="31"/>
  <c r="J32" i="31" s="1"/>
  <c r="H32" i="31" s="1"/>
  <c r="I36" i="31"/>
  <c r="J36" i="31" s="1"/>
  <c r="H36" i="31" s="1"/>
  <c r="F39" i="31"/>
  <c r="H39" i="31" s="1"/>
  <c r="I40" i="31"/>
  <c r="J40" i="31" s="1"/>
  <c r="H40" i="31" s="1"/>
  <c r="F43" i="31"/>
  <c r="H43" i="31" s="1"/>
  <c r="I44" i="31"/>
  <c r="J44" i="31" s="1"/>
  <c r="H44" i="31" s="1"/>
  <c r="F47" i="31"/>
  <c r="H47" i="31" s="1"/>
  <c r="I48" i="31"/>
  <c r="J48" i="31" s="1"/>
  <c r="H48" i="31" s="1"/>
  <c r="F51" i="31"/>
  <c r="H51" i="31" s="1"/>
  <c r="I9" i="31"/>
  <c r="J9" i="31" s="1"/>
  <c r="H9" i="31" s="1"/>
  <c r="I13" i="31"/>
  <c r="J13" i="31" s="1"/>
  <c r="H13" i="31" s="1"/>
  <c r="I17" i="31"/>
  <c r="J17" i="31" s="1"/>
  <c r="H17" i="31" s="1"/>
  <c r="I5" i="31"/>
  <c r="J5" i="31" s="1"/>
  <c r="I10" i="31"/>
  <c r="J10" i="31" s="1"/>
  <c r="H10" i="31" s="1"/>
  <c r="I14" i="31"/>
  <c r="J14" i="31" s="1"/>
  <c r="H14" i="31" s="1"/>
  <c r="I18" i="31"/>
  <c r="J18" i="31" s="1"/>
  <c r="H18" i="31" s="1"/>
  <c r="I22" i="31"/>
  <c r="J22" i="31" s="1"/>
  <c r="H22" i="31" s="1"/>
  <c r="I26" i="31"/>
  <c r="J26" i="31" s="1"/>
  <c r="H26" i="31" s="1"/>
  <c r="I30" i="31"/>
  <c r="J30" i="31" s="1"/>
  <c r="H30" i="31" s="1"/>
  <c r="I34" i="31"/>
  <c r="J34" i="31" s="1"/>
  <c r="H34" i="31" s="1"/>
  <c r="I38" i="31"/>
  <c r="J38" i="31" s="1"/>
  <c r="H38" i="31" s="1"/>
  <c r="I42" i="31"/>
  <c r="J42" i="31" s="1"/>
  <c r="H42" i="31" s="1"/>
  <c r="I46" i="31"/>
  <c r="J46" i="31" s="1"/>
  <c r="H46" i="31" s="1"/>
  <c r="I50" i="31"/>
  <c r="J50" i="31" s="1"/>
  <c r="H50" i="31" s="1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51" i="29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6" i="30"/>
  <c r="G7" i="30"/>
  <c r="G8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G35" i="30"/>
  <c r="G36" i="30"/>
  <c r="G37" i="30"/>
  <c r="G38" i="30"/>
  <c r="G39" i="30"/>
  <c r="G40" i="30"/>
  <c r="G41" i="30"/>
  <c r="G42" i="30"/>
  <c r="G43" i="30"/>
  <c r="G44" i="30"/>
  <c r="G45" i="30"/>
  <c r="G46" i="30"/>
  <c r="G47" i="30"/>
  <c r="G48" i="30"/>
  <c r="G49" i="30"/>
  <c r="G50" i="30"/>
  <c r="G51" i="30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" i="29"/>
  <c r="G5" i="6"/>
  <c r="G5" i="5"/>
  <c r="G5" i="7"/>
  <c r="G5" i="8"/>
  <c r="G5" i="9"/>
  <c r="G5" i="10"/>
  <c r="G5" i="11"/>
  <c r="G5" i="12"/>
  <c r="G5" i="26"/>
  <c r="G5" i="13"/>
  <c r="G5" i="30"/>
  <c r="G5" i="15"/>
  <c r="G5" i="16"/>
  <c r="G5" i="17"/>
  <c r="G5" i="19"/>
  <c r="G5" i="20"/>
  <c r="G5" i="4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6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" i="29"/>
  <c r="C5" i="6"/>
  <c r="C5" i="5"/>
  <c r="C5" i="7"/>
  <c r="C5" i="8"/>
  <c r="C5" i="9"/>
  <c r="C5" i="10"/>
  <c r="C5" i="11"/>
  <c r="C5" i="12"/>
  <c r="C5" i="26"/>
  <c r="C5" i="13"/>
  <c r="C5" i="30"/>
  <c r="C5" i="15"/>
  <c r="C5" i="16"/>
  <c r="C5" i="17"/>
  <c r="C5" i="19"/>
  <c r="C5" i="20"/>
  <c r="C5" i="4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6" i="30"/>
  <c r="B7" i="30"/>
  <c r="B8" i="30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6" i="20"/>
  <c r="B7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" i="29"/>
  <c r="B5" i="6"/>
  <c r="B5" i="5"/>
  <c r="B5" i="7"/>
  <c r="B5" i="8"/>
  <c r="B5" i="9"/>
  <c r="B5" i="10"/>
  <c r="B5" i="11"/>
  <c r="B5" i="12"/>
  <c r="B5" i="26"/>
  <c r="B5" i="13"/>
  <c r="B5" i="30"/>
  <c r="B5" i="15"/>
  <c r="B5" i="16"/>
  <c r="B5" i="17"/>
  <c r="B5" i="19"/>
  <c r="B5" i="20"/>
  <c r="B5" i="4"/>
  <c r="E49" i="4"/>
  <c r="F49" i="4" s="1"/>
  <c r="E50" i="4"/>
  <c r="F50" i="4" s="1"/>
  <c r="E51" i="4"/>
  <c r="I51" i="4" s="1"/>
  <c r="J51" i="4" s="1"/>
  <c r="E49" i="29"/>
  <c r="F49" i="29" s="1"/>
  <c r="E50" i="29"/>
  <c r="I50" i="29" s="1"/>
  <c r="J50" i="29" s="1"/>
  <c r="E51" i="29"/>
  <c r="I51" i="29" s="1"/>
  <c r="J51" i="29" s="1"/>
  <c r="E49" i="6"/>
  <c r="F49" i="6" s="1"/>
  <c r="I49" i="6"/>
  <c r="J49" i="6" s="1"/>
  <c r="E50" i="6"/>
  <c r="I50" i="6" s="1"/>
  <c r="J50" i="6" s="1"/>
  <c r="E51" i="6"/>
  <c r="F51" i="6" s="1"/>
  <c r="I51" i="6"/>
  <c r="J51" i="6" s="1"/>
  <c r="H51" i="6" s="1"/>
  <c r="E49" i="5"/>
  <c r="F49" i="5" s="1"/>
  <c r="E50" i="5"/>
  <c r="E51" i="5"/>
  <c r="E49" i="7"/>
  <c r="E50" i="7"/>
  <c r="E51" i="7"/>
  <c r="E49" i="8"/>
  <c r="I49" i="8" s="1"/>
  <c r="J49" i="8" s="1"/>
  <c r="E50" i="8"/>
  <c r="F50" i="8" s="1"/>
  <c r="E51" i="8"/>
  <c r="I51" i="8" s="1"/>
  <c r="J51" i="8" s="1"/>
  <c r="E49" i="9"/>
  <c r="I49" i="9" s="1"/>
  <c r="J49" i="9" s="1"/>
  <c r="F49" i="9"/>
  <c r="E50" i="9"/>
  <c r="F50" i="9" s="1"/>
  <c r="E51" i="9"/>
  <c r="I51" i="9" s="1"/>
  <c r="J51" i="9" s="1"/>
  <c r="E49" i="10"/>
  <c r="F49" i="10" s="1"/>
  <c r="E50" i="10"/>
  <c r="I50" i="10" s="1"/>
  <c r="J50" i="10" s="1"/>
  <c r="E51" i="10"/>
  <c r="F51" i="10" s="1"/>
  <c r="E49" i="11"/>
  <c r="F49" i="11" s="1"/>
  <c r="E50" i="11"/>
  <c r="I50" i="11" s="1"/>
  <c r="J50" i="11" s="1"/>
  <c r="E51" i="11"/>
  <c r="I51" i="11" s="1"/>
  <c r="J51" i="11" s="1"/>
  <c r="E49" i="12"/>
  <c r="F49" i="12" s="1"/>
  <c r="I49" i="12"/>
  <c r="J49" i="12" s="1"/>
  <c r="E50" i="12"/>
  <c r="I50" i="12" s="1"/>
  <c r="J50" i="12" s="1"/>
  <c r="E51" i="12"/>
  <c r="F51" i="12" s="1"/>
  <c r="I51" i="12"/>
  <c r="J51" i="12" s="1"/>
  <c r="E49" i="26"/>
  <c r="F49" i="26" s="1"/>
  <c r="E50" i="26"/>
  <c r="I50" i="26" s="1"/>
  <c r="J50" i="26" s="1"/>
  <c r="E51" i="26"/>
  <c r="F51" i="26" s="1"/>
  <c r="I51" i="26"/>
  <c r="J51" i="26" s="1"/>
  <c r="H51" i="26" s="1"/>
  <c r="E49" i="13"/>
  <c r="F49" i="13" s="1"/>
  <c r="E50" i="13"/>
  <c r="I50" i="13" s="1"/>
  <c r="J50" i="13" s="1"/>
  <c r="E51" i="13"/>
  <c r="F51" i="13" s="1"/>
  <c r="E49" i="30"/>
  <c r="F49" i="30" s="1"/>
  <c r="E50" i="30"/>
  <c r="I50" i="30" s="1"/>
  <c r="J50" i="30" s="1"/>
  <c r="E51" i="30"/>
  <c r="F51" i="30" s="1"/>
  <c r="E49" i="15"/>
  <c r="F49" i="15" s="1"/>
  <c r="E50" i="15"/>
  <c r="E51" i="15"/>
  <c r="F51" i="15" s="1"/>
  <c r="E49" i="16"/>
  <c r="E50" i="16"/>
  <c r="E51" i="16"/>
  <c r="E49" i="17"/>
  <c r="I49" i="17" s="1"/>
  <c r="J49" i="17" s="1"/>
  <c r="E50" i="17"/>
  <c r="F50" i="17" s="1"/>
  <c r="E51" i="17"/>
  <c r="I51" i="17" s="1"/>
  <c r="J51" i="17" s="1"/>
  <c r="E49" i="19"/>
  <c r="F49" i="19" s="1"/>
  <c r="E50" i="19"/>
  <c r="I50" i="19" s="1"/>
  <c r="J50" i="19" s="1"/>
  <c r="E51" i="19"/>
  <c r="E49" i="20"/>
  <c r="I49" i="20" s="1"/>
  <c r="J49" i="20" s="1"/>
  <c r="E50" i="20"/>
  <c r="F50" i="20" s="1"/>
  <c r="E51" i="20"/>
  <c r="I51" i="20" s="1"/>
  <c r="J51" i="20" s="1"/>
  <c r="F49" i="1"/>
  <c r="I49" i="1"/>
  <c r="F50" i="1"/>
  <c r="I50" i="1"/>
  <c r="J50" i="1" s="1"/>
  <c r="F51" i="1"/>
  <c r="I51" i="1"/>
  <c r="J51" i="1" s="1"/>
  <c r="E6" i="4"/>
  <c r="E7" i="4"/>
  <c r="F7" i="4" s="1"/>
  <c r="E8" i="4"/>
  <c r="E9" i="4"/>
  <c r="F9" i="4" s="1"/>
  <c r="E10" i="4"/>
  <c r="E11" i="4"/>
  <c r="F11" i="4" s="1"/>
  <c r="E12" i="4"/>
  <c r="E13" i="4"/>
  <c r="F13" i="4" s="1"/>
  <c r="E14" i="4"/>
  <c r="E15" i="4"/>
  <c r="F15" i="4" s="1"/>
  <c r="E16" i="4"/>
  <c r="E17" i="4"/>
  <c r="F17" i="4" s="1"/>
  <c r="E18" i="4"/>
  <c r="E19" i="4"/>
  <c r="F19" i="4" s="1"/>
  <c r="E20" i="4"/>
  <c r="E21" i="4"/>
  <c r="F21" i="4" s="1"/>
  <c r="E22" i="4"/>
  <c r="E23" i="4"/>
  <c r="F23" i="4" s="1"/>
  <c r="E24" i="4"/>
  <c r="E25" i="4"/>
  <c r="F25" i="4" s="1"/>
  <c r="E26" i="4"/>
  <c r="E27" i="4"/>
  <c r="F27" i="4" s="1"/>
  <c r="E28" i="4"/>
  <c r="E29" i="4"/>
  <c r="F29" i="4" s="1"/>
  <c r="E30" i="4"/>
  <c r="E31" i="4"/>
  <c r="F31" i="4" s="1"/>
  <c r="E32" i="4"/>
  <c r="F32" i="4" s="1"/>
  <c r="E33" i="4"/>
  <c r="E34" i="4"/>
  <c r="E35" i="4"/>
  <c r="F35" i="4" s="1"/>
  <c r="E36" i="4"/>
  <c r="F36" i="4" s="1"/>
  <c r="E37" i="4"/>
  <c r="E38" i="4"/>
  <c r="E39" i="4"/>
  <c r="F39" i="4" s="1"/>
  <c r="E40" i="4"/>
  <c r="F40" i="4" s="1"/>
  <c r="E41" i="4"/>
  <c r="E42" i="4"/>
  <c r="E43" i="4"/>
  <c r="F43" i="4" s="1"/>
  <c r="E44" i="4"/>
  <c r="F44" i="4" s="1"/>
  <c r="E45" i="4"/>
  <c r="E46" i="4"/>
  <c r="E47" i="4"/>
  <c r="F47" i="4" s="1"/>
  <c r="E48" i="4"/>
  <c r="F48" i="4" s="1"/>
  <c r="E6" i="29"/>
  <c r="F6" i="29" s="1"/>
  <c r="E7" i="29"/>
  <c r="F7" i="29" s="1"/>
  <c r="E8" i="29"/>
  <c r="E9" i="29"/>
  <c r="F9" i="29" s="1"/>
  <c r="E10" i="29"/>
  <c r="E11" i="29"/>
  <c r="F11" i="29" s="1"/>
  <c r="E12" i="29"/>
  <c r="E13" i="29"/>
  <c r="F13" i="29" s="1"/>
  <c r="E14" i="29"/>
  <c r="F14" i="29" s="1"/>
  <c r="E15" i="29"/>
  <c r="F15" i="29" s="1"/>
  <c r="E16" i="29"/>
  <c r="I16" i="29" s="1"/>
  <c r="J16" i="29" s="1"/>
  <c r="E17" i="29"/>
  <c r="F17" i="29" s="1"/>
  <c r="E18" i="29"/>
  <c r="F18" i="29" s="1"/>
  <c r="E19" i="29"/>
  <c r="E20" i="29"/>
  <c r="F20" i="29" s="1"/>
  <c r="E21" i="29"/>
  <c r="F21" i="29" s="1"/>
  <c r="E22" i="29"/>
  <c r="F22" i="29" s="1"/>
  <c r="E23" i="29"/>
  <c r="E24" i="29"/>
  <c r="I24" i="29" s="1"/>
  <c r="J24" i="29" s="1"/>
  <c r="E25" i="29"/>
  <c r="F25" i="29" s="1"/>
  <c r="E26" i="29"/>
  <c r="E27" i="29"/>
  <c r="F27" i="29" s="1"/>
  <c r="E28" i="29"/>
  <c r="E29" i="29"/>
  <c r="F29" i="29" s="1"/>
  <c r="E30" i="29"/>
  <c r="F30" i="29" s="1"/>
  <c r="E31" i="29"/>
  <c r="E32" i="29"/>
  <c r="I32" i="29" s="1"/>
  <c r="J32" i="29" s="1"/>
  <c r="E33" i="29"/>
  <c r="I33" i="29" s="1"/>
  <c r="J33" i="29" s="1"/>
  <c r="E34" i="29"/>
  <c r="E35" i="29"/>
  <c r="F35" i="29" s="1"/>
  <c r="I35" i="29"/>
  <c r="J35" i="29" s="1"/>
  <c r="E36" i="29"/>
  <c r="I36" i="29" s="1"/>
  <c r="J36" i="29" s="1"/>
  <c r="E37" i="29"/>
  <c r="I37" i="29" s="1"/>
  <c r="J37" i="29" s="1"/>
  <c r="E38" i="29"/>
  <c r="F38" i="29" s="1"/>
  <c r="E39" i="29"/>
  <c r="F39" i="29" s="1"/>
  <c r="E40" i="29"/>
  <c r="I40" i="29" s="1"/>
  <c r="J40" i="29" s="1"/>
  <c r="E41" i="29"/>
  <c r="I41" i="29" s="1"/>
  <c r="J41" i="29" s="1"/>
  <c r="E42" i="29"/>
  <c r="I42" i="29" s="1"/>
  <c r="J42" i="29" s="1"/>
  <c r="E43" i="29"/>
  <c r="I43" i="29" s="1"/>
  <c r="J43" i="29" s="1"/>
  <c r="E44" i="29"/>
  <c r="I44" i="29" s="1"/>
  <c r="J44" i="29" s="1"/>
  <c r="E45" i="29"/>
  <c r="I45" i="29" s="1"/>
  <c r="J45" i="29" s="1"/>
  <c r="E46" i="29"/>
  <c r="I46" i="29" s="1"/>
  <c r="J46" i="29" s="1"/>
  <c r="E47" i="29"/>
  <c r="E48" i="29"/>
  <c r="I48" i="29" s="1"/>
  <c r="J48" i="29" s="1"/>
  <c r="E6" i="6"/>
  <c r="I6" i="6" s="1"/>
  <c r="J6" i="6" s="1"/>
  <c r="E7" i="6"/>
  <c r="E8" i="6"/>
  <c r="E9" i="6"/>
  <c r="I9" i="6" s="1"/>
  <c r="J9" i="6" s="1"/>
  <c r="E10" i="6"/>
  <c r="E11" i="6"/>
  <c r="F11" i="6" s="1"/>
  <c r="E12" i="6"/>
  <c r="I12" i="6" s="1"/>
  <c r="J12" i="6" s="1"/>
  <c r="E13" i="6"/>
  <c r="E14" i="6"/>
  <c r="I14" i="6" s="1"/>
  <c r="J14" i="6" s="1"/>
  <c r="E15" i="6"/>
  <c r="E16" i="6"/>
  <c r="F16" i="6" s="1"/>
  <c r="E17" i="6"/>
  <c r="I17" i="6" s="1"/>
  <c r="J17" i="6" s="1"/>
  <c r="E18" i="6"/>
  <c r="E19" i="6"/>
  <c r="F19" i="6" s="1"/>
  <c r="E20" i="6"/>
  <c r="I20" i="6" s="1"/>
  <c r="J20" i="6" s="1"/>
  <c r="E21" i="6"/>
  <c r="E22" i="6"/>
  <c r="I22" i="6" s="1"/>
  <c r="J22" i="6" s="1"/>
  <c r="E23" i="6"/>
  <c r="E24" i="6"/>
  <c r="F24" i="6" s="1"/>
  <c r="E25" i="6"/>
  <c r="I25" i="6" s="1"/>
  <c r="J25" i="6" s="1"/>
  <c r="E26" i="6"/>
  <c r="E27" i="6"/>
  <c r="F27" i="6" s="1"/>
  <c r="E28" i="6"/>
  <c r="I28" i="6" s="1"/>
  <c r="J28" i="6" s="1"/>
  <c r="E29" i="6"/>
  <c r="E30" i="6"/>
  <c r="I30" i="6" s="1"/>
  <c r="J30" i="6" s="1"/>
  <c r="E31" i="6"/>
  <c r="I31" i="6" s="1"/>
  <c r="J31" i="6" s="1"/>
  <c r="F31" i="6"/>
  <c r="E32" i="6"/>
  <c r="F32" i="6" s="1"/>
  <c r="E33" i="6"/>
  <c r="F33" i="6" s="1"/>
  <c r="E34" i="6"/>
  <c r="F34" i="6" s="1"/>
  <c r="E35" i="6"/>
  <c r="I35" i="6" s="1"/>
  <c r="J35" i="6" s="1"/>
  <c r="E36" i="6"/>
  <c r="E37" i="6"/>
  <c r="F37" i="6" s="1"/>
  <c r="E38" i="6"/>
  <c r="I38" i="6" s="1"/>
  <c r="J38" i="6" s="1"/>
  <c r="E39" i="6"/>
  <c r="F39" i="6" s="1"/>
  <c r="E40" i="6"/>
  <c r="I40" i="6" s="1"/>
  <c r="J40" i="6" s="1"/>
  <c r="E41" i="6"/>
  <c r="F41" i="6" s="1"/>
  <c r="E42" i="6"/>
  <c r="I42" i="6" s="1"/>
  <c r="J42" i="6" s="1"/>
  <c r="E43" i="6"/>
  <c r="F43" i="6" s="1"/>
  <c r="E44" i="6"/>
  <c r="I44" i="6" s="1"/>
  <c r="J44" i="6" s="1"/>
  <c r="E45" i="6"/>
  <c r="E46" i="6"/>
  <c r="I46" i="6" s="1"/>
  <c r="J46" i="6" s="1"/>
  <c r="E47" i="6"/>
  <c r="F47" i="6" s="1"/>
  <c r="E48" i="6"/>
  <c r="F48" i="6" s="1"/>
  <c r="E6" i="5"/>
  <c r="I6" i="5" s="1"/>
  <c r="J6" i="5" s="1"/>
  <c r="E7" i="5"/>
  <c r="F7" i="5" s="1"/>
  <c r="E8" i="5"/>
  <c r="I8" i="5" s="1"/>
  <c r="J8" i="5" s="1"/>
  <c r="E9" i="5"/>
  <c r="E10" i="5"/>
  <c r="I10" i="5" s="1"/>
  <c r="J10" i="5" s="1"/>
  <c r="E11" i="5"/>
  <c r="F11" i="5" s="1"/>
  <c r="E12" i="5"/>
  <c r="I12" i="5" s="1"/>
  <c r="J12" i="5" s="1"/>
  <c r="E13" i="5"/>
  <c r="F13" i="5" s="1"/>
  <c r="E14" i="5"/>
  <c r="I14" i="5" s="1"/>
  <c r="J14" i="5" s="1"/>
  <c r="E15" i="5"/>
  <c r="E16" i="5"/>
  <c r="E17" i="5"/>
  <c r="F17" i="5" s="1"/>
  <c r="E18" i="5"/>
  <c r="F18" i="5" s="1"/>
  <c r="E19" i="5"/>
  <c r="E20" i="5"/>
  <c r="F20" i="5" s="1"/>
  <c r="E21" i="5"/>
  <c r="E22" i="5"/>
  <c r="F22" i="5" s="1"/>
  <c r="E23" i="5"/>
  <c r="E24" i="5"/>
  <c r="F24" i="5" s="1"/>
  <c r="E25" i="5"/>
  <c r="E26" i="5"/>
  <c r="F26" i="5" s="1"/>
  <c r="E27" i="5"/>
  <c r="E28" i="5"/>
  <c r="F28" i="5" s="1"/>
  <c r="E29" i="5"/>
  <c r="E30" i="5"/>
  <c r="F30" i="5" s="1"/>
  <c r="E31" i="5"/>
  <c r="E32" i="5"/>
  <c r="F32" i="5" s="1"/>
  <c r="E33" i="5"/>
  <c r="E34" i="5"/>
  <c r="F34" i="5" s="1"/>
  <c r="E35" i="5"/>
  <c r="E36" i="5"/>
  <c r="F36" i="5" s="1"/>
  <c r="E37" i="5"/>
  <c r="E38" i="5"/>
  <c r="F38" i="5" s="1"/>
  <c r="E39" i="5"/>
  <c r="E40" i="5"/>
  <c r="F40" i="5" s="1"/>
  <c r="E41" i="5"/>
  <c r="E42" i="5"/>
  <c r="F42" i="5" s="1"/>
  <c r="E43" i="5"/>
  <c r="E44" i="5"/>
  <c r="F44" i="5" s="1"/>
  <c r="E45" i="5"/>
  <c r="E46" i="5"/>
  <c r="F46" i="5" s="1"/>
  <c r="E47" i="5"/>
  <c r="E48" i="5"/>
  <c r="I48" i="5" s="1"/>
  <c r="J48" i="5" s="1"/>
  <c r="E6" i="7"/>
  <c r="F6" i="7" s="1"/>
  <c r="E7" i="7"/>
  <c r="I7" i="7" s="1"/>
  <c r="J7" i="7" s="1"/>
  <c r="E8" i="7"/>
  <c r="F8" i="7" s="1"/>
  <c r="E9" i="7"/>
  <c r="I9" i="7" s="1"/>
  <c r="J9" i="7" s="1"/>
  <c r="E10" i="7"/>
  <c r="F10" i="7" s="1"/>
  <c r="E11" i="7"/>
  <c r="I11" i="7" s="1"/>
  <c r="J11" i="7" s="1"/>
  <c r="E12" i="7"/>
  <c r="F12" i="7" s="1"/>
  <c r="E13" i="7"/>
  <c r="I13" i="7" s="1"/>
  <c r="J13" i="7" s="1"/>
  <c r="E14" i="7"/>
  <c r="F14" i="7" s="1"/>
  <c r="E15" i="7"/>
  <c r="I15" i="7" s="1"/>
  <c r="J15" i="7" s="1"/>
  <c r="E16" i="7"/>
  <c r="F16" i="7" s="1"/>
  <c r="E17" i="7"/>
  <c r="I17" i="7" s="1"/>
  <c r="J17" i="7" s="1"/>
  <c r="E18" i="7"/>
  <c r="F18" i="7" s="1"/>
  <c r="E19" i="7"/>
  <c r="E20" i="7"/>
  <c r="F20" i="7" s="1"/>
  <c r="E21" i="7"/>
  <c r="I21" i="7" s="1"/>
  <c r="J21" i="7" s="1"/>
  <c r="E22" i="7"/>
  <c r="F22" i="7" s="1"/>
  <c r="E23" i="7"/>
  <c r="I23" i="7" s="1"/>
  <c r="J23" i="7" s="1"/>
  <c r="E24" i="7"/>
  <c r="F24" i="7" s="1"/>
  <c r="E25" i="7"/>
  <c r="F25" i="7" s="1"/>
  <c r="E26" i="7"/>
  <c r="F26" i="7" s="1"/>
  <c r="E27" i="7"/>
  <c r="I27" i="7" s="1"/>
  <c r="J27" i="7" s="1"/>
  <c r="E28" i="7"/>
  <c r="F28" i="7" s="1"/>
  <c r="E29" i="7"/>
  <c r="I29" i="7" s="1"/>
  <c r="J29" i="7" s="1"/>
  <c r="E30" i="7"/>
  <c r="I30" i="7" s="1"/>
  <c r="J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I36" i="7" s="1"/>
  <c r="J36" i="7" s="1"/>
  <c r="E37" i="7"/>
  <c r="I37" i="7" s="1"/>
  <c r="J37" i="7" s="1"/>
  <c r="E38" i="7"/>
  <c r="I38" i="7" s="1"/>
  <c r="J38" i="7" s="1"/>
  <c r="E39" i="7"/>
  <c r="F39" i="7" s="1"/>
  <c r="E40" i="7"/>
  <c r="F40" i="7" s="1"/>
  <c r="E41" i="7"/>
  <c r="F41" i="7" s="1"/>
  <c r="E42" i="7"/>
  <c r="I42" i="7" s="1"/>
  <c r="J42" i="7" s="1"/>
  <c r="E43" i="7"/>
  <c r="E44" i="7"/>
  <c r="I44" i="7" s="1"/>
  <c r="J44" i="7" s="1"/>
  <c r="E45" i="7"/>
  <c r="E46" i="7"/>
  <c r="F46" i="7" s="1"/>
  <c r="E47" i="7"/>
  <c r="F47" i="7" s="1"/>
  <c r="E48" i="7"/>
  <c r="I48" i="7" s="1"/>
  <c r="J48" i="7" s="1"/>
  <c r="E6" i="8"/>
  <c r="E7" i="8"/>
  <c r="F7" i="8" s="1"/>
  <c r="E8" i="8"/>
  <c r="E9" i="8"/>
  <c r="F9" i="8" s="1"/>
  <c r="E10" i="8"/>
  <c r="I10" i="8" s="1"/>
  <c r="J10" i="8" s="1"/>
  <c r="E11" i="8"/>
  <c r="I11" i="8" s="1"/>
  <c r="J11" i="8" s="1"/>
  <c r="E12" i="8"/>
  <c r="F12" i="8" s="1"/>
  <c r="E13" i="8"/>
  <c r="F13" i="8" s="1"/>
  <c r="E14" i="8"/>
  <c r="I14" i="8" s="1"/>
  <c r="J14" i="8" s="1"/>
  <c r="E15" i="8"/>
  <c r="I15" i="8" s="1"/>
  <c r="J15" i="8" s="1"/>
  <c r="E16" i="8"/>
  <c r="F16" i="8" s="1"/>
  <c r="E17" i="8"/>
  <c r="F17" i="8" s="1"/>
  <c r="E18" i="8"/>
  <c r="F18" i="8" s="1"/>
  <c r="E19" i="8"/>
  <c r="E20" i="8"/>
  <c r="I20" i="8" s="1"/>
  <c r="J20" i="8" s="1"/>
  <c r="E21" i="8"/>
  <c r="I21" i="8" s="1"/>
  <c r="J21" i="8" s="1"/>
  <c r="E22" i="8"/>
  <c r="F22" i="8" s="1"/>
  <c r="E23" i="8"/>
  <c r="I23" i="8" s="1"/>
  <c r="J23" i="8" s="1"/>
  <c r="E24" i="8"/>
  <c r="F24" i="8" s="1"/>
  <c r="E25" i="8"/>
  <c r="F25" i="8" s="1"/>
  <c r="E26" i="8"/>
  <c r="I26" i="8" s="1"/>
  <c r="J26" i="8" s="1"/>
  <c r="E27" i="8"/>
  <c r="I27" i="8" s="1"/>
  <c r="J27" i="8" s="1"/>
  <c r="E28" i="8"/>
  <c r="F28" i="8" s="1"/>
  <c r="E29" i="8"/>
  <c r="I29" i="8" s="1"/>
  <c r="J29" i="8" s="1"/>
  <c r="E30" i="8"/>
  <c r="I30" i="8" s="1"/>
  <c r="J30" i="8" s="1"/>
  <c r="E31" i="8"/>
  <c r="F31" i="8" s="1"/>
  <c r="E32" i="8"/>
  <c r="F32" i="8" s="1"/>
  <c r="E33" i="8"/>
  <c r="I33" i="8" s="1"/>
  <c r="J33" i="8" s="1"/>
  <c r="E34" i="8"/>
  <c r="I34" i="8" s="1"/>
  <c r="J34" i="8" s="1"/>
  <c r="E35" i="8"/>
  <c r="F35" i="8" s="1"/>
  <c r="E36" i="8"/>
  <c r="I36" i="8" s="1"/>
  <c r="J36" i="8" s="1"/>
  <c r="E37" i="8"/>
  <c r="I37" i="8" s="1"/>
  <c r="J37" i="8" s="1"/>
  <c r="E38" i="8"/>
  <c r="F38" i="8" s="1"/>
  <c r="E39" i="8"/>
  <c r="F39" i="8" s="1"/>
  <c r="E40" i="8"/>
  <c r="I40" i="8" s="1"/>
  <c r="J40" i="8" s="1"/>
  <c r="E41" i="8"/>
  <c r="I41" i="8" s="1"/>
  <c r="J41" i="8" s="1"/>
  <c r="E42" i="8"/>
  <c r="F42" i="8" s="1"/>
  <c r="E43" i="8"/>
  <c r="F43" i="8" s="1"/>
  <c r="E44" i="8"/>
  <c r="F44" i="8" s="1"/>
  <c r="E45" i="8"/>
  <c r="F45" i="8" s="1"/>
  <c r="E46" i="8"/>
  <c r="I46" i="8" s="1"/>
  <c r="J46" i="8" s="1"/>
  <c r="E47" i="8"/>
  <c r="E48" i="8"/>
  <c r="F48" i="8" s="1"/>
  <c r="E6" i="9"/>
  <c r="F6" i="9" s="1"/>
  <c r="E7" i="9"/>
  <c r="F7" i="9" s="1"/>
  <c r="E8" i="9"/>
  <c r="I8" i="9" s="1"/>
  <c r="J8" i="9" s="1"/>
  <c r="E9" i="9"/>
  <c r="I9" i="9" s="1"/>
  <c r="J9" i="9" s="1"/>
  <c r="E10" i="9"/>
  <c r="I10" i="9" s="1"/>
  <c r="J10" i="9" s="1"/>
  <c r="E11" i="9"/>
  <c r="I11" i="9" s="1"/>
  <c r="J11" i="9" s="1"/>
  <c r="E12" i="9"/>
  <c r="F12" i="9" s="1"/>
  <c r="E13" i="9"/>
  <c r="F13" i="9" s="1"/>
  <c r="E14" i="9"/>
  <c r="I14" i="9" s="1"/>
  <c r="J14" i="9" s="1"/>
  <c r="E15" i="9"/>
  <c r="I15" i="9" s="1"/>
  <c r="J15" i="9" s="1"/>
  <c r="E16" i="9"/>
  <c r="I16" i="9" s="1"/>
  <c r="J16" i="9" s="1"/>
  <c r="E17" i="9"/>
  <c r="F17" i="9" s="1"/>
  <c r="E18" i="9"/>
  <c r="I18" i="9" s="1"/>
  <c r="J18" i="9" s="1"/>
  <c r="E19" i="9"/>
  <c r="I19" i="9" s="1"/>
  <c r="J19" i="9" s="1"/>
  <c r="E20" i="9"/>
  <c r="F20" i="9" s="1"/>
  <c r="E21" i="9"/>
  <c r="I21" i="9" s="1"/>
  <c r="J21" i="9" s="1"/>
  <c r="E22" i="9"/>
  <c r="F22" i="9" s="1"/>
  <c r="E23" i="9"/>
  <c r="F23" i="9" s="1"/>
  <c r="E24" i="9"/>
  <c r="I24" i="9" s="1"/>
  <c r="J24" i="9" s="1"/>
  <c r="E25" i="9"/>
  <c r="I25" i="9" s="1"/>
  <c r="J25" i="9" s="1"/>
  <c r="E26" i="9"/>
  <c r="F26" i="9" s="1"/>
  <c r="E27" i="9"/>
  <c r="E28" i="9"/>
  <c r="E29" i="9"/>
  <c r="F29" i="9" s="1"/>
  <c r="E30" i="9"/>
  <c r="F30" i="9" s="1"/>
  <c r="E31" i="9"/>
  <c r="I31" i="9" s="1"/>
  <c r="J31" i="9" s="1"/>
  <c r="E32" i="9"/>
  <c r="E33" i="9"/>
  <c r="E34" i="9"/>
  <c r="I34" i="9" s="1"/>
  <c r="J34" i="9" s="1"/>
  <c r="E35" i="9"/>
  <c r="E36" i="9"/>
  <c r="I36" i="9" s="1"/>
  <c r="J36" i="9" s="1"/>
  <c r="E37" i="9"/>
  <c r="F37" i="9" s="1"/>
  <c r="E38" i="9"/>
  <c r="E39" i="9"/>
  <c r="E40" i="9"/>
  <c r="I40" i="9" s="1"/>
  <c r="J40" i="9" s="1"/>
  <c r="E41" i="9"/>
  <c r="E42" i="9"/>
  <c r="F42" i="9" s="1"/>
  <c r="E43" i="9"/>
  <c r="F43" i="9" s="1"/>
  <c r="E44" i="9"/>
  <c r="F44" i="9" s="1"/>
  <c r="E45" i="9"/>
  <c r="E46" i="9"/>
  <c r="E47" i="9"/>
  <c r="F47" i="9" s="1"/>
  <c r="E48" i="9"/>
  <c r="I48" i="9" s="1"/>
  <c r="J48" i="9" s="1"/>
  <c r="E6" i="10"/>
  <c r="I6" i="10" s="1"/>
  <c r="J6" i="10" s="1"/>
  <c r="E7" i="10"/>
  <c r="I7" i="10" s="1"/>
  <c r="J7" i="10" s="1"/>
  <c r="E8" i="10"/>
  <c r="I8" i="10" s="1"/>
  <c r="J8" i="10" s="1"/>
  <c r="E9" i="10"/>
  <c r="I9" i="10" s="1"/>
  <c r="J9" i="10" s="1"/>
  <c r="E10" i="10"/>
  <c r="I10" i="10" s="1"/>
  <c r="J10" i="10" s="1"/>
  <c r="E11" i="10"/>
  <c r="F11" i="10" s="1"/>
  <c r="E12" i="10"/>
  <c r="F12" i="10" s="1"/>
  <c r="E13" i="10"/>
  <c r="E14" i="10"/>
  <c r="E15" i="10"/>
  <c r="E16" i="10"/>
  <c r="I16" i="10" s="1"/>
  <c r="J16" i="10" s="1"/>
  <c r="E17" i="10"/>
  <c r="E18" i="10"/>
  <c r="E19" i="10"/>
  <c r="I19" i="10" s="1"/>
  <c r="J19" i="10" s="1"/>
  <c r="E20" i="10"/>
  <c r="F20" i="10" s="1"/>
  <c r="E21" i="10"/>
  <c r="F21" i="10" s="1"/>
  <c r="E22" i="10"/>
  <c r="E23" i="10"/>
  <c r="E24" i="10"/>
  <c r="I24" i="10" s="1"/>
  <c r="J24" i="10" s="1"/>
  <c r="E25" i="10"/>
  <c r="I25" i="10" s="1"/>
  <c r="J25" i="10" s="1"/>
  <c r="E26" i="10"/>
  <c r="I26" i="10" s="1"/>
  <c r="J26" i="10" s="1"/>
  <c r="E27" i="10"/>
  <c r="I27" i="10" s="1"/>
  <c r="J27" i="10" s="1"/>
  <c r="E28" i="10"/>
  <c r="F28" i="10" s="1"/>
  <c r="E29" i="10"/>
  <c r="E30" i="10"/>
  <c r="I30" i="10" s="1"/>
  <c r="J30" i="10" s="1"/>
  <c r="E31" i="10"/>
  <c r="E32" i="10"/>
  <c r="I32" i="10" s="1"/>
  <c r="J32" i="10" s="1"/>
  <c r="E33" i="10"/>
  <c r="E34" i="10"/>
  <c r="E35" i="10"/>
  <c r="I35" i="10" s="1"/>
  <c r="J35" i="10" s="1"/>
  <c r="E36" i="10"/>
  <c r="I36" i="10" s="1"/>
  <c r="J36" i="10" s="1"/>
  <c r="E37" i="10"/>
  <c r="F37" i="10" s="1"/>
  <c r="E38" i="10"/>
  <c r="E39" i="10"/>
  <c r="E40" i="10"/>
  <c r="I40" i="10" s="1"/>
  <c r="J40" i="10" s="1"/>
  <c r="E41" i="10"/>
  <c r="I41" i="10" s="1"/>
  <c r="J41" i="10" s="1"/>
  <c r="E42" i="10"/>
  <c r="I42" i="10" s="1"/>
  <c r="J42" i="10" s="1"/>
  <c r="E43" i="10"/>
  <c r="F43" i="10" s="1"/>
  <c r="E44" i="10"/>
  <c r="I44" i="10" s="1"/>
  <c r="J44" i="10" s="1"/>
  <c r="E45" i="10"/>
  <c r="E46" i="10"/>
  <c r="I46" i="10" s="1"/>
  <c r="J46" i="10" s="1"/>
  <c r="E47" i="10"/>
  <c r="E48" i="10"/>
  <c r="E6" i="11"/>
  <c r="E7" i="11"/>
  <c r="I7" i="11" s="1"/>
  <c r="J7" i="11" s="1"/>
  <c r="E8" i="11"/>
  <c r="F8" i="11" s="1"/>
  <c r="E9" i="11"/>
  <c r="F9" i="11" s="1"/>
  <c r="E10" i="11"/>
  <c r="E11" i="11"/>
  <c r="E12" i="11"/>
  <c r="I12" i="11" s="1"/>
  <c r="J12" i="11" s="1"/>
  <c r="E13" i="11"/>
  <c r="I13" i="11" s="1"/>
  <c r="J13" i="11" s="1"/>
  <c r="E14" i="11"/>
  <c r="F14" i="11" s="1"/>
  <c r="E15" i="11"/>
  <c r="I15" i="11" s="1"/>
  <c r="J15" i="11" s="1"/>
  <c r="E16" i="11"/>
  <c r="E17" i="11"/>
  <c r="I17" i="11" s="1"/>
  <c r="J17" i="11" s="1"/>
  <c r="E18" i="11"/>
  <c r="F18" i="11" s="1"/>
  <c r="E19" i="11"/>
  <c r="I19" i="11" s="1"/>
  <c r="J19" i="11" s="1"/>
  <c r="E20" i="11"/>
  <c r="F20" i="11" s="1"/>
  <c r="E21" i="11"/>
  <c r="E22" i="11"/>
  <c r="I22" i="11" s="1"/>
  <c r="J22" i="11" s="1"/>
  <c r="E23" i="11"/>
  <c r="I23" i="11" s="1"/>
  <c r="J23" i="11" s="1"/>
  <c r="E24" i="11"/>
  <c r="F24" i="11" s="1"/>
  <c r="E25" i="11"/>
  <c r="F25" i="11" s="1"/>
  <c r="E26" i="11"/>
  <c r="F26" i="11" s="1"/>
  <c r="E27" i="11"/>
  <c r="F27" i="11" s="1"/>
  <c r="E28" i="11"/>
  <c r="I28" i="11" s="1"/>
  <c r="J28" i="11" s="1"/>
  <c r="E29" i="11"/>
  <c r="F29" i="11" s="1"/>
  <c r="E30" i="11"/>
  <c r="F30" i="11" s="1"/>
  <c r="E31" i="11"/>
  <c r="I31" i="11" s="1"/>
  <c r="J31" i="11" s="1"/>
  <c r="E32" i="11"/>
  <c r="F32" i="11" s="1"/>
  <c r="E33" i="11"/>
  <c r="F33" i="11" s="1"/>
  <c r="E34" i="11"/>
  <c r="F34" i="11" s="1"/>
  <c r="E35" i="11"/>
  <c r="F35" i="11" s="1"/>
  <c r="E36" i="11"/>
  <c r="I36" i="11" s="1"/>
  <c r="J36" i="11" s="1"/>
  <c r="E37" i="11"/>
  <c r="I37" i="11" s="1"/>
  <c r="J37" i="11" s="1"/>
  <c r="E38" i="11"/>
  <c r="F38" i="11" s="1"/>
  <c r="E39" i="11"/>
  <c r="F39" i="11" s="1"/>
  <c r="E40" i="11"/>
  <c r="F40" i="11" s="1"/>
  <c r="E41" i="11"/>
  <c r="I41" i="11" s="1"/>
  <c r="J41" i="11" s="1"/>
  <c r="E42" i="11"/>
  <c r="F42" i="11" s="1"/>
  <c r="E43" i="11"/>
  <c r="F43" i="11" s="1"/>
  <c r="E44" i="11"/>
  <c r="I44" i="11" s="1"/>
  <c r="J44" i="11" s="1"/>
  <c r="E45" i="11"/>
  <c r="I45" i="11" s="1"/>
  <c r="J45" i="11" s="1"/>
  <c r="E46" i="11"/>
  <c r="I46" i="11" s="1"/>
  <c r="J46" i="11" s="1"/>
  <c r="E47" i="11"/>
  <c r="F47" i="11" s="1"/>
  <c r="E48" i="11"/>
  <c r="I48" i="11" s="1"/>
  <c r="J48" i="11" s="1"/>
  <c r="E6" i="12"/>
  <c r="F6" i="12" s="1"/>
  <c r="E7" i="12"/>
  <c r="F7" i="12" s="1"/>
  <c r="E8" i="12"/>
  <c r="I8" i="12" s="1"/>
  <c r="J8" i="12" s="1"/>
  <c r="E9" i="12"/>
  <c r="F9" i="12" s="1"/>
  <c r="E10" i="12"/>
  <c r="F10" i="12" s="1"/>
  <c r="E11" i="12"/>
  <c r="F11" i="12" s="1"/>
  <c r="E12" i="12"/>
  <c r="F12" i="12" s="1"/>
  <c r="E13" i="12"/>
  <c r="F13" i="12" s="1"/>
  <c r="E14" i="12"/>
  <c r="F14" i="12" s="1"/>
  <c r="E15" i="12"/>
  <c r="I15" i="12" s="1"/>
  <c r="J15" i="12" s="1"/>
  <c r="E16" i="12"/>
  <c r="I16" i="12" s="1"/>
  <c r="J16" i="12" s="1"/>
  <c r="E17" i="12"/>
  <c r="F17" i="12" s="1"/>
  <c r="E18" i="12"/>
  <c r="I18" i="12" s="1"/>
  <c r="J18" i="12" s="1"/>
  <c r="E19" i="12"/>
  <c r="F19" i="12" s="1"/>
  <c r="E20" i="12"/>
  <c r="F20" i="12" s="1"/>
  <c r="E21" i="12"/>
  <c r="I21" i="12" s="1"/>
  <c r="J21" i="12" s="1"/>
  <c r="E22" i="12"/>
  <c r="F22" i="12" s="1"/>
  <c r="E23" i="12"/>
  <c r="F23" i="12" s="1"/>
  <c r="E24" i="12"/>
  <c r="F24" i="12" s="1"/>
  <c r="E25" i="12"/>
  <c r="F25" i="12" s="1"/>
  <c r="E26" i="12"/>
  <c r="I26" i="12" s="1"/>
  <c r="J26" i="12" s="1"/>
  <c r="E27" i="12"/>
  <c r="F27" i="12" s="1"/>
  <c r="E28" i="12"/>
  <c r="F28" i="12" s="1"/>
  <c r="E29" i="12"/>
  <c r="I29" i="12" s="1"/>
  <c r="J29" i="12" s="1"/>
  <c r="E30" i="12"/>
  <c r="F30" i="12" s="1"/>
  <c r="E31" i="12"/>
  <c r="I31" i="12" s="1"/>
  <c r="J31" i="12" s="1"/>
  <c r="E32" i="12"/>
  <c r="F32" i="12" s="1"/>
  <c r="E33" i="12"/>
  <c r="I33" i="12" s="1"/>
  <c r="J33" i="12" s="1"/>
  <c r="E34" i="12"/>
  <c r="F34" i="12" s="1"/>
  <c r="E35" i="12"/>
  <c r="E36" i="12"/>
  <c r="F36" i="12" s="1"/>
  <c r="E37" i="12"/>
  <c r="E38" i="12"/>
  <c r="F38" i="12" s="1"/>
  <c r="E39" i="12"/>
  <c r="F39" i="12" s="1"/>
  <c r="E40" i="12"/>
  <c r="F40" i="12" s="1"/>
  <c r="E41" i="12"/>
  <c r="F41" i="12" s="1"/>
  <c r="E42" i="12"/>
  <c r="F42" i="12" s="1"/>
  <c r="E43" i="12"/>
  <c r="I43" i="12" s="1"/>
  <c r="J43" i="12" s="1"/>
  <c r="E44" i="12"/>
  <c r="F44" i="12" s="1"/>
  <c r="E45" i="12"/>
  <c r="F45" i="12" s="1"/>
  <c r="E46" i="12"/>
  <c r="F46" i="12" s="1"/>
  <c r="E47" i="12"/>
  <c r="E48" i="12"/>
  <c r="I48" i="12" s="1"/>
  <c r="J48" i="12" s="1"/>
  <c r="E6" i="26"/>
  <c r="F6" i="26" s="1"/>
  <c r="E7" i="26"/>
  <c r="F7" i="26" s="1"/>
  <c r="E8" i="26"/>
  <c r="F8" i="26" s="1"/>
  <c r="E9" i="26"/>
  <c r="F9" i="26" s="1"/>
  <c r="E10" i="26"/>
  <c r="I10" i="26" s="1"/>
  <c r="J10" i="26" s="1"/>
  <c r="E11" i="26"/>
  <c r="F11" i="26" s="1"/>
  <c r="E12" i="26"/>
  <c r="I12" i="26" s="1"/>
  <c r="J12" i="26" s="1"/>
  <c r="E13" i="26"/>
  <c r="F13" i="26" s="1"/>
  <c r="E14" i="26"/>
  <c r="E15" i="26"/>
  <c r="F15" i="26" s="1"/>
  <c r="E16" i="26"/>
  <c r="F16" i="26" s="1"/>
  <c r="E17" i="26"/>
  <c r="F17" i="26" s="1"/>
  <c r="E18" i="26"/>
  <c r="I18" i="26" s="1"/>
  <c r="J18" i="26" s="1"/>
  <c r="E19" i="26"/>
  <c r="F19" i="26" s="1"/>
  <c r="E20" i="26"/>
  <c r="I20" i="26" s="1"/>
  <c r="J20" i="26" s="1"/>
  <c r="E21" i="26"/>
  <c r="F21" i="26" s="1"/>
  <c r="E22" i="26"/>
  <c r="I22" i="26" s="1"/>
  <c r="J22" i="26" s="1"/>
  <c r="E23" i="26"/>
  <c r="F23" i="26" s="1"/>
  <c r="E24" i="26"/>
  <c r="I24" i="26" s="1"/>
  <c r="J24" i="26" s="1"/>
  <c r="E25" i="26"/>
  <c r="F25" i="26" s="1"/>
  <c r="E26" i="26"/>
  <c r="E27" i="26"/>
  <c r="F27" i="26" s="1"/>
  <c r="E28" i="26"/>
  <c r="I28" i="26" s="1"/>
  <c r="J28" i="26" s="1"/>
  <c r="E29" i="26"/>
  <c r="F29" i="26" s="1"/>
  <c r="E30" i="26"/>
  <c r="F30" i="26" s="1"/>
  <c r="E31" i="26"/>
  <c r="F31" i="26" s="1"/>
  <c r="E32" i="26"/>
  <c r="F32" i="26" s="1"/>
  <c r="E33" i="26"/>
  <c r="F33" i="26" s="1"/>
  <c r="E34" i="26"/>
  <c r="E35" i="26"/>
  <c r="F35" i="26" s="1"/>
  <c r="E36" i="26"/>
  <c r="E37" i="26"/>
  <c r="F37" i="26" s="1"/>
  <c r="E38" i="26"/>
  <c r="E39" i="26"/>
  <c r="F39" i="26" s="1"/>
  <c r="E40" i="26"/>
  <c r="E41" i="26"/>
  <c r="F41" i="26" s="1"/>
  <c r="E42" i="26"/>
  <c r="I42" i="26" s="1"/>
  <c r="J42" i="26" s="1"/>
  <c r="E43" i="26"/>
  <c r="F43" i="26" s="1"/>
  <c r="E44" i="26"/>
  <c r="E45" i="26"/>
  <c r="F45" i="26" s="1"/>
  <c r="E46" i="26"/>
  <c r="F46" i="26" s="1"/>
  <c r="E47" i="26"/>
  <c r="F47" i="26" s="1"/>
  <c r="E48" i="26"/>
  <c r="F48" i="26" s="1"/>
  <c r="E6" i="13"/>
  <c r="F6" i="13" s="1"/>
  <c r="E7" i="13"/>
  <c r="F7" i="13" s="1"/>
  <c r="E8" i="13"/>
  <c r="F8" i="13" s="1"/>
  <c r="E9" i="13"/>
  <c r="E10" i="13"/>
  <c r="F10" i="13" s="1"/>
  <c r="E11" i="13"/>
  <c r="E12" i="13"/>
  <c r="E13" i="13"/>
  <c r="E14" i="13"/>
  <c r="F14" i="13" s="1"/>
  <c r="E15" i="13"/>
  <c r="F15" i="13" s="1"/>
  <c r="E16" i="13"/>
  <c r="F16" i="13" s="1"/>
  <c r="E17" i="13"/>
  <c r="E18" i="13"/>
  <c r="F18" i="13" s="1"/>
  <c r="E19" i="13"/>
  <c r="F19" i="13" s="1"/>
  <c r="E20" i="13"/>
  <c r="F20" i="13" s="1"/>
  <c r="E21" i="13"/>
  <c r="F21" i="13" s="1"/>
  <c r="E22" i="13"/>
  <c r="F22" i="13" s="1"/>
  <c r="E23" i="13"/>
  <c r="F23" i="13" s="1"/>
  <c r="E24" i="13"/>
  <c r="E25" i="13"/>
  <c r="F25" i="13" s="1"/>
  <c r="E26" i="13"/>
  <c r="E27" i="13"/>
  <c r="E28" i="13"/>
  <c r="E29" i="13"/>
  <c r="F29" i="13" s="1"/>
  <c r="E30" i="13"/>
  <c r="E31" i="13"/>
  <c r="F31" i="13" s="1"/>
  <c r="E32" i="13"/>
  <c r="F32" i="13" s="1"/>
  <c r="E33" i="13"/>
  <c r="F33" i="13" s="1"/>
  <c r="E34" i="13"/>
  <c r="F34" i="13" s="1"/>
  <c r="E35" i="13"/>
  <c r="F35" i="13" s="1"/>
  <c r="E36" i="13"/>
  <c r="F36" i="13" s="1"/>
  <c r="E37" i="13"/>
  <c r="F37" i="13" s="1"/>
  <c r="E38" i="13"/>
  <c r="F38" i="13" s="1"/>
  <c r="E39" i="13"/>
  <c r="F39" i="13" s="1"/>
  <c r="E40" i="13"/>
  <c r="E41" i="13"/>
  <c r="E42" i="13"/>
  <c r="F42" i="13" s="1"/>
  <c r="E43" i="13"/>
  <c r="E44" i="13"/>
  <c r="F44" i="13" s="1"/>
  <c r="E45" i="13"/>
  <c r="E46" i="13"/>
  <c r="F46" i="13" s="1"/>
  <c r="E47" i="13"/>
  <c r="E48" i="13"/>
  <c r="F48" i="13" s="1"/>
  <c r="E6" i="30"/>
  <c r="E7" i="30"/>
  <c r="I7" i="30" s="1"/>
  <c r="J7" i="30" s="1"/>
  <c r="E8" i="30"/>
  <c r="F8" i="30" s="1"/>
  <c r="E9" i="30"/>
  <c r="I9" i="30" s="1"/>
  <c r="J9" i="30" s="1"/>
  <c r="E10" i="30"/>
  <c r="E11" i="30"/>
  <c r="E12" i="30"/>
  <c r="E13" i="30"/>
  <c r="F13" i="30" s="1"/>
  <c r="E14" i="30"/>
  <c r="F14" i="30" s="1"/>
  <c r="E15" i="30"/>
  <c r="I15" i="30" s="1"/>
  <c r="J15" i="30" s="1"/>
  <c r="E16" i="30"/>
  <c r="E17" i="30"/>
  <c r="I17" i="30" s="1"/>
  <c r="J17" i="30" s="1"/>
  <c r="E18" i="30"/>
  <c r="E19" i="30"/>
  <c r="I19" i="30" s="1"/>
  <c r="J19" i="30" s="1"/>
  <c r="E20" i="30"/>
  <c r="F20" i="30" s="1"/>
  <c r="E21" i="30"/>
  <c r="E22" i="30"/>
  <c r="E23" i="30"/>
  <c r="I23" i="30" s="1"/>
  <c r="J23" i="30" s="1"/>
  <c r="E24" i="30"/>
  <c r="F24" i="30" s="1"/>
  <c r="E25" i="30"/>
  <c r="E26" i="30"/>
  <c r="E27" i="30"/>
  <c r="E28" i="30"/>
  <c r="E29" i="30"/>
  <c r="F29" i="30" s="1"/>
  <c r="E30" i="30"/>
  <c r="F30" i="30" s="1"/>
  <c r="E31" i="30"/>
  <c r="E32" i="30"/>
  <c r="F32" i="30" s="1"/>
  <c r="E33" i="30"/>
  <c r="I33" i="30" s="1"/>
  <c r="J33" i="30" s="1"/>
  <c r="E34" i="30"/>
  <c r="E35" i="30"/>
  <c r="I35" i="30" s="1"/>
  <c r="J35" i="30" s="1"/>
  <c r="E36" i="30"/>
  <c r="F36" i="30" s="1"/>
  <c r="E37" i="30"/>
  <c r="E38" i="30"/>
  <c r="F38" i="30" s="1"/>
  <c r="E39" i="30"/>
  <c r="I39" i="30" s="1"/>
  <c r="J39" i="30" s="1"/>
  <c r="E40" i="30"/>
  <c r="F40" i="30" s="1"/>
  <c r="E41" i="30"/>
  <c r="I41" i="30" s="1"/>
  <c r="J41" i="30" s="1"/>
  <c r="E42" i="30"/>
  <c r="E43" i="30"/>
  <c r="E44" i="30"/>
  <c r="E45" i="30"/>
  <c r="F45" i="30" s="1"/>
  <c r="E46" i="30"/>
  <c r="F46" i="30" s="1"/>
  <c r="E47" i="30"/>
  <c r="I47" i="30" s="1"/>
  <c r="J47" i="30" s="1"/>
  <c r="E48" i="30"/>
  <c r="I48" i="30" s="1"/>
  <c r="J48" i="30" s="1"/>
  <c r="E6" i="15"/>
  <c r="E7" i="15"/>
  <c r="I7" i="15" s="1"/>
  <c r="J7" i="15" s="1"/>
  <c r="E8" i="15"/>
  <c r="F8" i="15" s="1"/>
  <c r="E9" i="15"/>
  <c r="E10" i="15"/>
  <c r="F10" i="15" s="1"/>
  <c r="E11" i="15"/>
  <c r="F11" i="15" s="1"/>
  <c r="E12" i="15"/>
  <c r="F12" i="15" s="1"/>
  <c r="E13" i="15"/>
  <c r="I13" i="15" s="1"/>
  <c r="J13" i="15" s="1"/>
  <c r="E14" i="15"/>
  <c r="E15" i="15"/>
  <c r="E16" i="15"/>
  <c r="E17" i="15"/>
  <c r="F17" i="15" s="1"/>
  <c r="E18" i="15"/>
  <c r="F18" i="15" s="1"/>
  <c r="E19" i="15"/>
  <c r="I19" i="15" s="1"/>
  <c r="J19" i="15" s="1"/>
  <c r="E20" i="15"/>
  <c r="E21" i="15"/>
  <c r="I21" i="15" s="1"/>
  <c r="J21" i="15" s="1"/>
  <c r="E22" i="15"/>
  <c r="E23" i="15"/>
  <c r="I23" i="15" s="1"/>
  <c r="J23" i="15" s="1"/>
  <c r="E24" i="15"/>
  <c r="F24" i="15" s="1"/>
  <c r="E25" i="15"/>
  <c r="E26" i="15"/>
  <c r="F26" i="15" s="1"/>
  <c r="E27" i="15"/>
  <c r="F27" i="15" s="1"/>
  <c r="E28" i="15"/>
  <c r="E29" i="15"/>
  <c r="F29" i="15" s="1"/>
  <c r="E30" i="15"/>
  <c r="F30" i="15" s="1"/>
  <c r="E31" i="15"/>
  <c r="E32" i="15"/>
  <c r="F32" i="15" s="1"/>
  <c r="E33" i="15"/>
  <c r="E34" i="15"/>
  <c r="F34" i="15" s="1"/>
  <c r="E35" i="15"/>
  <c r="E36" i="15"/>
  <c r="E37" i="15"/>
  <c r="E38" i="15"/>
  <c r="F38" i="15" s="1"/>
  <c r="E39" i="15"/>
  <c r="E40" i="15"/>
  <c r="F40" i="15" s="1"/>
  <c r="E41" i="15"/>
  <c r="E42" i="15"/>
  <c r="F42" i="15" s="1"/>
  <c r="E43" i="15"/>
  <c r="E44" i="15"/>
  <c r="E45" i="15"/>
  <c r="E46" i="15"/>
  <c r="F46" i="15" s="1"/>
  <c r="E47" i="15"/>
  <c r="E48" i="15"/>
  <c r="E6" i="16"/>
  <c r="F6" i="16" s="1"/>
  <c r="I6" i="16"/>
  <c r="J6" i="16" s="1"/>
  <c r="H6" i="16" s="1"/>
  <c r="E7" i="16"/>
  <c r="F7" i="16" s="1"/>
  <c r="E8" i="16"/>
  <c r="F8" i="16" s="1"/>
  <c r="E9" i="16"/>
  <c r="E10" i="16"/>
  <c r="E11" i="16"/>
  <c r="E12" i="16"/>
  <c r="F12" i="16" s="1"/>
  <c r="E13" i="16"/>
  <c r="I13" i="16" s="1"/>
  <c r="J13" i="16" s="1"/>
  <c r="E14" i="16"/>
  <c r="F14" i="16" s="1"/>
  <c r="E15" i="16"/>
  <c r="F15" i="16" s="1"/>
  <c r="E16" i="16"/>
  <c r="F16" i="16" s="1"/>
  <c r="E17" i="16"/>
  <c r="E18" i="16"/>
  <c r="E19" i="16"/>
  <c r="E20" i="16"/>
  <c r="F20" i="16" s="1"/>
  <c r="E21" i="16"/>
  <c r="I21" i="16" s="1"/>
  <c r="J21" i="16" s="1"/>
  <c r="E22" i="16"/>
  <c r="F22" i="16" s="1"/>
  <c r="E23" i="16"/>
  <c r="F23" i="16" s="1"/>
  <c r="E24" i="16"/>
  <c r="F24" i="16" s="1"/>
  <c r="E25" i="16"/>
  <c r="E26" i="16"/>
  <c r="E27" i="16"/>
  <c r="E28" i="16"/>
  <c r="F28" i="16" s="1"/>
  <c r="E29" i="16"/>
  <c r="I29" i="16" s="1"/>
  <c r="J29" i="16" s="1"/>
  <c r="E30" i="16"/>
  <c r="F30" i="16" s="1"/>
  <c r="E31" i="16"/>
  <c r="F31" i="16" s="1"/>
  <c r="E32" i="16"/>
  <c r="F32" i="16" s="1"/>
  <c r="E33" i="16"/>
  <c r="E34" i="16"/>
  <c r="E35" i="16"/>
  <c r="E36" i="16"/>
  <c r="F36" i="16" s="1"/>
  <c r="E37" i="16"/>
  <c r="I37" i="16" s="1"/>
  <c r="J37" i="16" s="1"/>
  <c r="E38" i="16"/>
  <c r="F38" i="16" s="1"/>
  <c r="E39" i="16"/>
  <c r="F39" i="16" s="1"/>
  <c r="E40" i="16"/>
  <c r="F40" i="16" s="1"/>
  <c r="E41" i="16"/>
  <c r="E42" i="16"/>
  <c r="E43" i="16"/>
  <c r="E44" i="16"/>
  <c r="F44" i="16" s="1"/>
  <c r="E45" i="16"/>
  <c r="I45" i="16" s="1"/>
  <c r="J45" i="16" s="1"/>
  <c r="E46" i="16"/>
  <c r="F46" i="16" s="1"/>
  <c r="E47" i="16"/>
  <c r="F47" i="16" s="1"/>
  <c r="E48" i="16"/>
  <c r="F48" i="16" s="1"/>
  <c r="E6" i="17"/>
  <c r="F6" i="17" s="1"/>
  <c r="E7" i="17"/>
  <c r="F7" i="17" s="1"/>
  <c r="E8" i="17"/>
  <c r="I8" i="17" s="1"/>
  <c r="J8" i="17" s="1"/>
  <c r="E9" i="17"/>
  <c r="E10" i="17"/>
  <c r="E11" i="17"/>
  <c r="F11" i="17" s="1"/>
  <c r="E12" i="17"/>
  <c r="E13" i="17"/>
  <c r="E14" i="17"/>
  <c r="I14" i="17" s="1"/>
  <c r="J14" i="17" s="1"/>
  <c r="E15" i="17"/>
  <c r="E16" i="17"/>
  <c r="F16" i="17" s="1"/>
  <c r="E17" i="17"/>
  <c r="F17" i="17" s="1"/>
  <c r="E18" i="17"/>
  <c r="E19" i="17"/>
  <c r="F19" i="17" s="1"/>
  <c r="E20" i="17"/>
  <c r="F20" i="17" s="1"/>
  <c r="E21" i="17"/>
  <c r="F21" i="17" s="1"/>
  <c r="E22" i="17"/>
  <c r="I22" i="17" s="1"/>
  <c r="J22" i="17" s="1"/>
  <c r="E23" i="17"/>
  <c r="E24" i="17"/>
  <c r="I24" i="17" s="1"/>
  <c r="J24" i="17" s="1"/>
  <c r="E25" i="17"/>
  <c r="E26" i="17"/>
  <c r="F26" i="17" s="1"/>
  <c r="E27" i="17"/>
  <c r="F27" i="17" s="1"/>
  <c r="E28" i="17"/>
  <c r="E29" i="17"/>
  <c r="F29" i="17" s="1"/>
  <c r="E30" i="17"/>
  <c r="I30" i="17" s="1"/>
  <c r="J30" i="17" s="1"/>
  <c r="E31" i="17"/>
  <c r="E32" i="17"/>
  <c r="I32" i="17" s="1"/>
  <c r="J32" i="17" s="1"/>
  <c r="E33" i="17"/>
  <c r="F33" i="17" s="1"/>
  <c r="E34" i="17"/>
  <c r="E35" i="17"/>
  <c r="E36" i="17"/>
  <c r="F36" i="17" s="1"/>
  <c r="E37" i="17"/>
  <c r="E38" i="17"/>
  <c r="F38" i="17" s="1"/>
  <c r="E39" i="17"/>
  <c r="F39" i="17" s="1"/>
  <c r="E40" i="17"/>
  <c r="I40" i="17" s="1"/>
  <c r="J40" i="17" s="1"/>
  <c r="E41" i="17"/>
  <c r="E42" i="17"/>
  <c r="F42" i="17" s="1"/>
  <c r="E43" i="17"/>
  <c r="F43" i="17" s="1"/>
  <c r="E44" i="17"/>
  <c r="E45" i="17"/>
  <c r="F45" i="17" s="1"/>
  <c r="E46" i="17"/>
  <c r="E47" i="17"/>
  <c r="E48" i="17"/>
  <c r="F48" i="17" s="1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F19" i="19" s="1"/>
  <c r="E20" i="19"/>
  <c r="E21" i="19"/>
  <c r="F21" i="19" s="1"/>
  <c r="E22" i="19"/>
  <c r="E23" i="19"/>
  <c r="F23" i="19" s="1"/>
  <c r="E24" i="19"/>
  <c r="E25" i="19"/>
  <c r="F25" i="19" s="1"/>
  <c r="E26" i="19"/>
  <c r="E27" i="19"/>
  <c r="F27" i="19" s="1"/>
  <c r="E28" i="19"/>
  <c r="E29" i="19"/>
  <c r="F29" i="19" s="1"/>
  <c r="E30" i="19"/>
  <c r="E31" i="19"/>
  <c r="F31" i="19" s="1"/>
  <c r="E32" i="19"/>
  <c r="E33" i="19"/>
  <c r="F33" i="19" s="1"/>
  <c r="E34" i="19"/>
  <c r="E35" i="19"/>
  <c r="F35" i="19" s="1"/>
  <c r="E36" i="19"/>
  <c r="E37" i="19"/>
  <c r="F37" i="19" s="1"/>
  <c r="E38" i="19"/>
  <c r="E39" i="19"/>
  <c r="F39" i="19" s="1"/>
  <c r="E40" i="19"/>
  <c r="E41" i="19"/>
  <c r="F41" i="19" s="1"/>
  <c r="E42" i="19"/>
  <c r="E43" i="19"/>
  <c r="F43" i="19" s="1"/>
  <c r="E44" i="19"/>
  <c r="E45" i="19"/>
  <c r="F45" i="19" s="1"/>
  <c r="E46" i="19"/>
  <c r="E47" i="19"/>
  <c r="F47" i="19" s="1"/>
  <c r="E48" i="19"/>
  <c r="F48" i="19" s="1"/>
  <c r="E6" i="20"/>
  <c r="E7" i="20"/>
  <c r="I7" i="20" s="1"/>
  <c r="J7" i="20" s="1"/>
  <c r="E8" i="20"/>
  <c r="F8" i="20" s="1"/>
  <c r="E9" i="20"/>
  <c r="I9" i="20" s="1"/>
  <c r="J9" i="20" s="1"/>
  <c r="E10" i="20"/>
  <c r="F10" i="20" s="1"/>
  <c r="E11" i="20"/>
  <c r="F11" i="20" s="1"/>
  <c r="E12" i="20"/>
  <c r="F12" i="20" s="1"/>
  <c r="E13" i="20"/>
  <c r="I13" i="20" s="1"/>
  <c r="J13" i="20" s="1"/>
  <c r="E14" i="20"/>
  <c r="E15" i="20"/>
  <c r="F15" i="20" s="1"/>
  <c r="E16" i="20"/>
  <c r="F16" i="20" s="1"/>
  <c r="E17" i="20"/>
  <c r="I17" i="20" s="1"/>
  <c r="J17" i="20" s="1"/>
  <c r="E18" i="20"/>
  <c r="F18" i="20" s="1"/>
  <c r="E19" i="20"/>
  <c r="F19" i="20" s="1"/>
  <c r="E20" i="20"/>
  <c r="F20" i="20" s="1"/>
  <c r="E21" i="20"/>
  <c r="I21" i="20" s="1"/>
  <c r="J21" i="20" s="1"/>
  <c r="E22" i="20"/>
  <c r="E23" i="20"/>
  <c r="I23" i="20" s="1"/>
  <c r="J23" i="20" s="1"/>
  <c r="E24" i="20"/>
  <c r="F24" i="20" s="1"/>
  <c r="E25" i="20"/>
  <c r="I25" i="20" s="1"/>
  <c r="J25" i="20" s="1"/>
  <c r="E26" i="20"/>
  <c r="F26" i="20" s="1"/>
  <c r="E27" i="20"/>
  <c r="F27" i="20" s="1"/>
  <c r="E28" i="20"/>
  <c r="F28" i="20" s="1"/>
  <c r="E29" i="20"/>
  <c r="F29" i="20" s="1"/>
  <c r="E30" i="20"/>
  <c r="E31" i="20"/>
  <c r="F31" i="20" s="1"/>
  <c r="E32" i="20"/>
  <c r="F32" i="20" s="1"/>
  <c r="E33" i="20"/>
  <c r="I33" i="20" s="1"/>
  <c r="J33" i="20" s="1"/>
  <c r="E34" i="20"/>
  <c r="F34" i="20" s="1"/>
  <c r="E35" i="20"/>
  <c r="F35" i="20" s="1"/>
  <c r="E36" i="20"/>
  <c r="F36" i="20" s="1"/>
  <c r="E37" i="20"/>
  <c r="I37" i="20" s="1"/>
  <c r="J37" i="20" s="1"/>
  <c r="E38" i="20"/>
  <c r="E39" i="20"/>
  <c r="I39" i="20" s="1"/>
  <c r="J39" i="20" s="1"/>
  <c r="E40" i="20"/>
  <c r="F40" i="20" s="1"/>
  <c r="E41" i="20"/>
  <c r="I41" i="20" s="1"/>
  <c r="J41" i="20" s="1"/>
  <c r="E42" i="20"/>
  <c r="F42" i="20" s="1"/>
  <c r="E43" i="20"/>
  <c r="F43" i="20" s="1"/>
  <c r="E44" i="20"/>
  <c r="F44" i="20" s="1"/>
  <c r="E45" i="20"/>
  <c r="I45" i="20" s="1"/>
  <c r="J45" i="20" s="1"/>
  <c r="E46" i="20"/>
  <c r="E47" i="20"/>
  <c r="F47" i="20" s="1"/>
  <c r="E48" i="20"/>
  <c r="I48" i="20" s="1"/>
  <c r="J48" i="20" s="1"/>
  <c r="F6" i="1"/>
  <c r="I6" i="1"/>
  <c r="F7" i="1"/>
  <c r="I7" i="1"/>
  <c r="F8" i="1"/>
  <c r="I8" i="1"/>
  <c r="F9" i="1"/>
  <c r="I9" i="1"/>
  <c r="F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F37" i="1"/>
  <c r="I37" i="1"/>
  <c r="I38" i="1"/>
  <c r="F39" i="1"/>
  <c r="I39" i="1"/>
  <c r="F40" i="1"/>
  <c r="I40" i="1"/>
  <c r="F41" i="1"/>
  <c r="I41" i="1"/>
  <c r="I42" i="1"/>
  <c r="F43" i="1"/>
  <c r="I43" i="1"/>
  <c r="F44" i="1"/>
  <c r="I44" i="1"/>
  <c r="F45" i="1"/>
  <c r="I45" i="1"/>
  <c r="I46" i="1"/>
  <c r="F47" i="1"/>
  <c r="I47" i="1"/>
  <c r="F48" i="1"/>
  <c r="I48" i="1"/>
  <c r="F51" i="20" l="1"/>
  <c r="F50" i="29"/>
  <c r="F52" i="31"/>
  <c r="H8" i="31"/>
  <c r="H35" i="32"/>
  <c r="F52" i="32"/>
  <c r="H7" i="32"/>
  <c r="J52" i="32"/>
  <c r="H5" i="32"/>
  <c r="H7" i="31"/>
  <c r="J52" i="31"/>
  <c r="H5" i="31"/>
  <c r="I49" i="13"/>
  <c r="J49" i="13" s="1"/>
  <c r="H49" i="13" s="1"/>
  <c r="F51" i="8"/>
  <c r="H51" i="8" s="1"/>
  <c r="I49" i="29"/>
  <c r="J49" i="29" s="1"/>
  <c r="I50" i="4"/>
  <c r="J50" i="4" s="1"/>
  <c r="H50" i="4" s="1"/>
  <c r="I51" i="13"/>
  <c r="J51" i="13" s="1"/>
  <c r="H51" i="13" s="1"/>
  <c r="I49" i="26"/>
  <c r="J49" i="26" s="1"/>
  <c r="H49" i="26" s="1"/>
  <c r="F50" i="11"/>
  <c r="F50" i="10"/>
  <c r="H50" i="10" s="1"/>
  <c r="I49" i="5"/>
  <c r="J49" i="5" s="1"/>
  <c r="H49" i="5" s="1"/>
  <c r="H49" i="6"/>
  <c r="H50" i="29"/>
  <c r="J49" i="1"/>
  <c r="H49" i="1" s="1"/>
  <c r="I50" i="20"/>
  <c r="J50" i="20" s="1"/>
  <c r="H50" i="20" s="1"/>
  <c r="F49" i="20"/>
  <c r="H49" i="20" s="1"/>
  <c r="F50" i="13"/>
  <c r="F50" i="26"/>
  <c r="F50" i="12"/>
  <c r="F51" i="11"/>
  <c r="H51" i="11" s="1"/>
  <c r="I49" i="11"/>
  <c r="J49" i="11" s="1"/>
  <c r="H49" i="11" s="1"/>
  <c r="F51" i="9"/>
  <c r="H49" i="9"/>
  <c r="F50" i="6"/>
  <c r="H50" i="6" s="1"/>
  <c r="F51" i="29"/>
  <c r="H51" i="29" s="1"/>
  <c r="F51" i="4"/>
  <c r="H51" i="4" s="1"/>
  <c r="H50" i="1"/>
  <c r="H51" i="20"/>
  <c r="H50" i="13"/>
  <c r="H50" i="26"/>
  <c r="H50" i="12"/>
  <c r="I51" i="10"/>
  <c r="J51" i="10" s="1"/>
  <c r="H51" i="10" s="1"/>
  <c r="I49" i="10"/>
  <c r="J49" i="10" s="1"/>
  <c r="H49" i="10" s="1"/>
  <c r="H51" i="9"/>
  <c r="F49" i="8"/>
  <c r="H49" i="8" s="1"/>
  <c r="H49" i="29"/>
  <c r="I49" i="4"/>
  <c r="J49" i="4" s="1"/>
  <c r="H49" i="4" s="1"/>
  <c r="H51" i="1"/>
  <c r="F51" i="19"/>
  <c r="I51" i="19"/>
  <c r="J51" i="19" s="1"/>
  <c r="F50" i="19"/>
  <c r="H50" i="19" s="1"/>
  <c r="I49" i="19"/>
  <c r="J49" i="19" s="1"/>
  <c r="H49" i="19" s="1"/>
  <c r="F51" i="17"/>
  <c r="H51" i="17" s="1"/>
  <c r="I50" i="17"/>
  <c r="J50" i="17" s="1"/>
  <c r="H50" i="17" s="1"/>
  <c r="F51" i="16"/>
  <c r="I51" i="16"/>
  <c r="J51" i="16" s="1"/>
  <c r="I50" i="16"/>
  <c r="J50" i="16" s="1"/>
  <c r="F50" i="16"/>
  <c r="F49" i="16"/>
  <c r="I49" i="16"/>
  <c r="J49" i="16" s="1"/>
  <c r="F49" i="17"/>
  <c r="H49" i="17" s="1"/>
  <c r="I50" i="15"/>
  <c r="J50" i="15" s="1"/>
  <c r="F50" i="15"/>
  <c r="I51" i="15"/>
  <c r="J51" i="15" s="1"/>
  <c r="H51" i="15" s="1"/>
  <c r="I49" i="15"/>
  <c r="J49" i="15" s="1"/>
  <c r="H49" i="15" s="1"/>
  <c r="I51" i="30"/>
  <c r="J51" i="30" s="1"/>
  <c r="H51" i="30" s="1"/>
  <c r="F50" i="30"/>
  <c r="H50" i="30" s="1"/>
  <c r="I49" i="30"/>
  <c r="J49" i="30" s="1"/>
  <c r="H49" i="30" s="1"/>
  <c r="H51" i="12"/>
  <c r="H49" i="12"/>
  <c r="H50" i="11"/>
  <c r="I50" i="9"/>
  <c r="J50" i="9" s="1"/>
  <c r="H50" i="9" s="1"/>
  <c r="I50" i="8"/>
  <c r="J50" i="8" s="1"/>
  <c r="H50" i="8" s="1"/>
  <c r="I50" i="5"/>
  <c r="J50" i="5" s="1"/>
  <c r="F50" i="5"/>
  <c r="F51" i="7"/>
  <c r="I51" i="7"/>
  <c r="J51" i="7" s="1"/>
  <c r="I50" i="7"/>
  <c r="J50" i="7" s="1"/>
  <c r="F50" i="7"/>
  <c r="F49" i="7"/>
  <c r="I49" i="7"/>
  <c r="J49" i="7" s="1"/>
  <c r="F51" i="5"/>
  <c r="I51" i="5"/>
  <c r="J51" i="5" s="1"/>
  <c r="F7" i="20"/>
  <c r="I35" i="19"/>
  <c r="J35" i="19" s="1"/>
  <c r="H35" i="19" s="1"/>
  <c r="F37" i="20"/>
  <c r="H37" i="20" s="1"/>
  <c r="F16" i="29"/>
  <c r="H16" i="29" s="1"/>
  <c r="I13" i="29"/>
  <c r="J13" i="29" s="1"/>
  <c r="H13" i="29" s="1"/>
  <c r="I6" i="29"/>
  <c r="J6" i="29" s="1"/>
  <c r="H6" i="29" s="1"/>
  <c r="I21" i="13"/>
  <c r="J21" i="13" s="1"/>
  <c r="H21" i="13" s="1"/>
  <c r="I27" i="12"/>
  <c r="J27" i="12" s="1"/>
  <c r="J7" i="1"/>
  <c r="H7" i="1" s="1"/>
  <c r="F18" i="26"/>
  <c r="H18" i="26" s="1"/>
  <c r="I15" i="26"/>
  <c r="J15" i="26" s="1"/>
  <c r="F15" i="11"/>
  <c r="H15" i="11" s="1"/>
  <c r="F29" i="8"/>
  <c r="H29" i="8" s="1"/>
  <c r="F26" i="8"/>
  <c r="H26" i="8" s="1"/>
  <c r="F15" i="8"/>
  <c r="H15" i="8" s="1"/>
  <c r="I31" i="7"/>
  <c r="J31" i="7" s="1"/>
  <c r="I46" i="15"/>
  <c r="J46" i="15" s="1"/>
  <c r="H46" i="15" s="1"/>
  <c r="F29" i="12"/>
  <c r="F16" i="12"/>
  <c r="H16" i="12" s="1"/>
  <c r="J24" i="1"/>
  <c r="H24" i="1" s="1"/>
  <c r="F24" i="17"/>
  <c r="F24" i="26"/>
  <c r="H24" i="26" s="1"/>
  <c r="F18" i="12"/>
  <c r="H18" i="12" s="1"/>
  <c r="I20" i="11"/>
  <c r="J20" i="11" s="1"/>
  <c r="H20" i="11" s="1"/>
  <c r="F40" i="9"/>
  <c r="H40" i="9" s="1"/>
  <c r="I37" i="9"/>
  <c r="J37" i="9" s="1"/>
  <c r="H37" i="9" s="1"/>
  <c r="I31" i="8"/>
  <c r="J31" i="8" s="1"/>
  <c r="I15" i="20"/>
  <c r="J15" i="20" s="1"/>
  <c r="H15" i="20" s="1"/>
  <c r="I19" i="13"/>
  <c r="J19" i="13" s="1"/>
  <c r="H19" i="13" s="1"/>
  <c r="F33" i="12"/>
  <c r="I21" i="10"/>
  <c r="J21" i="10" s="1"/>
  <c r="H21" i="10" s="1"/>
  <c r="F10" i="10"/>
  <c r="F7" i="10"/>
  <c r="F40" i="8"/>
  <c r="H40" i="8" s="1"/>
  <c r="F37" i="8"/>
  <c r="F9" i="6"/>
  <c r="H9" i="6" s="1"/>
  <c r="I24" i="20"/>
  <c r="J24" i="20" s="1"/>
  <c r="I23" i="16"/>
  <c r="J23" i="16" s="1"/>
  <c r="H23" i="16" s="1"/>
  <c r="I44" i="13"/>
  <c r="J44" i="13" s="1"/>
  <c r="H44" i="13" s="1"/>
  <c r="I25" i="13"/>
  <c r="J25" i="13" s="1"/>
  <c r="H25" i="13" s="1"/>
  <c r="I22" i="13"/>
  <c r="J22" i="13" s="1"/>
  <c r="H22" i="13" s="1"/>
  <c r="I20" i="13"/>
  <c r="J20" i="13" s="1"/>
  <c r="H20" i="13" s="1"/>
  <c r="I18" i="13"/>
  <c r="J18" i="13" s="1"/>
  <c r="H18" i="13" s="1"/>
  <c r="I38" i="12"/>
  <c r="J38" i="12" s="1"/>
  <c r="H38" i="12" s="1"/>
  <c r="I39" i="11"/>
  <c r="J39" i="11" s="1"/>
  <c r="F36" i="11"/>
  <c r="H36" i="11" s="1"/>
  <c r="F48" i="9"/>
  <c r="F31" i="9"/>
  <c r="H31" i="9" s="1"/>
  <c r="F36" i="8"/>
  <c r="F33" i="8"/>
  <c r="I39" i="7"/>
  <c r="J39" i="7" s="1"/>
  <c r="H39" i="7" s="1"/>
  <c r="F36" i="7"/>
  <c r="I33" i="7"/>
  <c r="J33" i="7" s="1"/>
  <c r="H33" i="7" s="1"/>
  <c r="I37" i="6"/>
  <c r="J37" i="6" s="1"/>
  <c r="H37" i="6" s="1"/>
  <c r="I43" i="4"/>
  <c r="J43" i="4" s="1"/>
  <c r="H43" i="4" s="1"/>
  <c r="I40" i="4"/>
  <c r="J40" i="4" s="1"/>
  <c r="H40" i="4" s="1"/>
  <c r="J21" i="1"/>
  <c r="H21" i="1" s="1"/>
  <c r="F45" i="20"/>
  <c r="H45" i="20" s="1"/>
  <c r="F32" i="17"/>
  <c r="H32" i="17" s="1"/>
  <c r="F22" i="17"/>
  <c r="I12" i="15"/>
  <c r="J12" i="15" s="1"/>
  <c r="H12" i="15" s="1"/>
  <c r="I45" i="26"/>
  <c r="J45" i="26" s="1"/>
  <c r="H45" i="26" s="1"/>
  <c r="I22" i="12"/>
  <c r="J22" i="12" s="1"/>
  <c r="H22" i="12" s="1"/>
  <c r="F28" i="11"/>
  <c r="F19" i="11"/>
  <c r="H19" i="11" s="1"/>
  <c r="F44" i="10"/>
  <c r="H44" i="10" s="1"/>
  <c r="H48" i="9"/>
  <c r="I13" i="8"/>
  <c r="J13" i="8" s="1"/>
  <c r="H13" i="8" s="1"/>
  <c r="I39" i="12"/>
  <c r="J39" i="12" s="1"/>
  <c r="F18" i="9"/>
  <c r="H18" i="9" s="1"/>
  <c r="F11" i="9"/>
  <c r="I43" i="8"/>
  <c r="J43" i="8" s="1"/>
  <c r="H43" i="8" s="1"/>
  <c r="F17" i="6"/>
  <c r="J41" i="1"/>
  <c r="H41" i="1" s="1"/>
  <c r="J37" i="1"/>
  <c r="H37" i="1" s="1"/>
  <c r="F33" i="20"/>
  <c r="F23" i="20"/>
  <c r="I19" i="19"/>
  <c r="J19" i="19" s="1"/>
  <c r="H19" i="19" s="1"/>
  <c r="F14" i="17"/>
  <c r="H14" i="17" s="1"/>
  <c r="I46" i="16"/>
  <c r="J46" i="16" s="1"/>
  <c r="H46" i="16" s="1"/>
  <c r="I24" i="16"/>
  <c r="J24" i="16" s="1"/>
  <c r="H24" i="16" s="1"/>
  <c r="I22" i="16"/>
  <c r="J22" i="16" s="1"/>
  <c r="H22" i="16" s="1"/>
  <c r="I34" i="15"/>
  <c r="J34" i="15" s="1"/>
  <c r="H34" i="15" s="1"/>
  <c r="I27" i="15"/>
  <c r="J27" i="15" s="1"/>
  <c r="H27" i="15" s="1"/>
  <c r="I24" i="15"/>
  <c r="J24" i="15" s="1"/>
  <c r="H24" i="15" s="1"/>
  <c r="I17" i="15"/>
  <c r="J17" i="15" s="1"/>
  <c r="H17" i="15" s="1"/>
  <c r="I11" i="15"/>
  <c r="J11" i="15" s="1"/>
  <c r="H11" i="15" s="1"/>
  <c r="F48" i="30"/>
  <c r="I48" i="13"/>
  <c r="J48" i="13" s="1"/>
  <c r="H48" i="13" s="1"/>
  <c r="I25" i="26"/>
  <c r="J25" i="26" s="1"/>
  <c r="H25" i="26" s="1"/>
  <c r="I34" i="12"/>
  <c r="J34" i="12" s="1"/>
  <c r="H34" i="12" s="1"/>
  <c r="F15" i="12"/>
  <c r="H15" i="12" s="1"/>
  <c r="F8" i="12"/>
  <c r="F48" i="11"/>
  <c r="H48" i="11" s="1"/>
  <c r="F7" i="11"/>
  <c r="H7" i="11" s="1"/>
  <c r="F40" i="10"/>
  <c r="H40" i="10" s="1"/>
  <c r="I11" i="10"/>
  <c r="J11" i="10" s="1"/>
  <c r="H11" i="10" s="1"/>
  <c r="F41" i="8"/>
  <c r="I39" i="8"/>
  <c r="J39" i="8" s="1"/>
  <c r="H39" i="8" s="1"/>
  <c r="F34" i="8"/>
  <c r="I32" i="8"/>
  <c r="J32" i="8" s="1"/>
  <c r="H32" i="8" s="1"/>
  <c r="F30" i="8"/>
  <c r="I25" i="8"/>
  <c r="J25" i="8" s="1"/>
  <c r="H25" i="8" s="1"/>
  <c r="F48" i="7"/>
  <c r="F15" i="7"/>
  <c r="I47" i="6"/>
  <c r="J47" i="6" s="1"/>
  <c r="H47" i="6" s="1"/>
  <c r="I33" i="6"/>
  <c r="J33" i="6" s="1"/>
  <c r="H33" i="6" s="1"/>
  <c r="I48" i="4"/>
  <c r="J48" i="4" s="1"/>
  <c r="H48" i="4" s="1"/>
  <c r="I35" i="4"/>
  <c r="J35" i="4" s="1"/>
  <c r="H35" i="4" s="1"/>
  <c r="I32" i="4"/>
  <c r="J32" i="4" s="1"/>
  <c r="H32" i="4" s="1"/>
  <c r="J27" i="1"/>
  <c r="H27" i="1" s="1"/>
  <c r="J23" i="1"/>
  <c r="H23" i="1" s="1"/>
  <c r="I19" i="20"/>
  <c r="J19" i="20" s="1"/>
  <c r="H19" i="20" s="1"/>
  <c r="I16" i="17"/>
  <c r="J16" i="17" s="1"/>
  <c r="H16" i="17" s="1"/>
  <c r="I38" i="16"/>
  <c r="J38" i="16" s="1"/>
  <c r="H38" i="16" s="1"/>
  <c r="I14" i="16"/>
  <c r="J14" i="16" s="1"/>
  <c r="H14" i="16" s="1"/>
  <c r="I40" i="15"/>
  <c r="J40" i="15" s="1"/>
  <c r="H40" i="15" s="1"/>
  <c r="F36" i="9"/>
  <c r="H36" i="9" s="1"/>
  <c r="I22" i="9"/>
  <c r="J22" i="9" s="1"/>
  <c r="F14" i="8"/>
  <c r="I32" i="7"/>
  <c r="J32" i="7" s="1"/>
  <c r="H32" i="7" s="1"/>
  <c r="F14" i="5"/>
  <c r="H14" i="5" s="1"/>
  <c r="I39" i="29"/>
  <c r="J39" i="29" s="1"/>
  <c r="H39" i="29" s="1"/>
  <c r="I14" i="13"/>
  <c r="J14" i="13" s="1"/>
  <c r="H14" i="13" s="1"/>
  <c r="I8" i="11"/>
  <c r="J8" i="11" s="1"/>
  <c r="F27" i="10"/>
  <c r="H27" i="10" s="1"/>
  <c r="F16" i="9"/>
  <c r="H16" i="9" s="1"/>
  <c r="J36" i="1"/>
  <c r="H36" i="1" s="1"/>
  <c r="J25" i="1"/>
  <c r="H25" i="1" s="1"/>
  <c r="I38" i="11"/>
  <c r="J38" i="11" s="1"/>
  <c r="H38" i="11" s="1"/>
  <c r="I29" i="11"/>
  <c r="J29" i="11" s="1"/>
  <c r="I37" i="10"/>
  <c r="J37" i="10" s="1"/>
  <c r="H37" i="10" s="1"/>
  <c r="I20" i="10"/>
  <c r="J20" i="10" s="1"/>
  <c r="I43" i="9"/>
  <c r="J43" i="9" s="1"/>
  <c r="H43" i="9" s="1"/>
  <c r="I30" i="9"/>
  <c r="J30" i="9" s="1"/>
  <c r="H30" i="9" s="1"/>
  <c r="I12" i="9"/>
  <c r="J12" i="9" s="1"/>
  <c r="H12" i="9" s="1"/>
  <c r="J42" i="1"/>
  <c r="J38" i="1"/>
  <c r="J32" i="1"/>
  <c r="H32" i="1" s="1"/>
  <c r="J16" i="1"/>
  <c r="H16" i="1" s="1"/>
  <c r="I47" i="20"/>
  <c r="J47" i="20" s="1"/>
  <c r="I35" i="20"/>
  <c r="J35" i="20" s="1"/>
  <c r="H35" i="20" s="1"/>
  <c r="F17" i="20"/>
  <c r="H17" i="20" s="1"/>
  <c r="I48" i="19"/>
  <c r="J48" i="19" s="1"/>
  <c r="I23" i="19"/>
  <c r="J23" i="19" s="1"/>
  <c r="I39" i="17"/>
  <c r="J39" i="17" s="1"/>
  <c r="H39" i="17" s="1"/>
  <c r="F30" i="17"/>
  <c r="I20" i="17"/>
  <c r="J20" i="17" s="1"/>
  <c r="H20" i="17" s="1"/>
  <c r="F8" i="17"/>
  <c r="H8" i="17" s="1"/>
  <c r="I32" i="16"/>
  <c r="J32" i="16" s="1"/>
  <c r="H32" i="16" s="1"/>
  <c r="I30" i="16"/>
  <c r="J30" i="16" s="1"/>
  <c r="H30" i="16" s="1"/>
  <c r="I8" i="16"/>
  <c r="J8" i="16" s="1"/>
  <c r="H8" i="16" s="1"/>
  <c r="I42" i="15"/>
  <c r="J42" i="15" s="1"/>
  <c r="H42" i="15" s="1"/>
  <c r="I40" i="30"/>
  <c r="J40" i="30" s="1"/>
  <c r="H40" i="30" s="1"/>
  <c r="F35" i="30"/>
  <c r="H35" i="30" s="1"/>
  <c r="I24" i="30"/>
  <c r="J24" i="30" s="1"/>
  <c r="H24" i="30" s="1"/>
  <c r="F19" i="30"/>
  <c r="H19" i="30" s="1"/>
  <c r="I8" i="30"/>
  <c r="J8" i="30" s="1"/>
  <c r="H8" i="30" s="1"/>
  <c r="I46" i="13"/>
  <c r="J46" i="13" s="1"/>
  <c r="H46" i="13" s="1"/>
  <c r="I38" i="13"/>
  <c r="J38" i="13" s="1"/>
  <c r="H38" i="13" s="1"/>
  <c r="I36" i="13"/>
  <c r="J36" i="13" s="1"/>
  <c r="H36" i="13" s="1"/>
  <c r="I34" i="13"/>
  <c r="J34" i="13" s="1"/>
  <c r="I32" i="13"/>
  <c r="J32" i="13" s="1"/>
  <c r="H32" i="13" s="1"/>
  <c r="I29" i="13"/>
  <c r="J29" i="13" s="1"/>
  <c r="H29" i="13" s="1"/>
  <c r="I16" i="13"/>
  <c r="J16" i="13" s="1"/>
  <c r="H16" i="13" s="1"/>
  <c r="F22" i="26"/>
  <c r="H22" i="26" s="1"/>
  <c r="I13" i="26"/>
  <c r="J13" i="26" s="1"/>
  <c r="H13" i="26" s="1"/>
  <c r="F10" i="26"/>
  <c r="H10" i="26" s="1"/>
  <c r="I7" i="26"/>
  <c r="J7" i="26" s="1"/>
  <c r="H7" i="26" s="1"/>
  <c r="I41" i="12"/>
  <c r="J41" i="12" s="1"/>
  <c r="H41" i="12" s="1"/>
  <c r="F31" i="12"/>
  <c r="I20" i="12"/>
  <c r="J20" i="12" s="1"/>
  <c r="H20" i="12" s="1"/>
  <c r="F46" i="11"/>
  <c r="H46" i="11" s="1"/>
  <c r="I24" i="11"/>
  <c r="J24" i="11" s="1"/>
  <c r="H24" i="11" s="1"/>
  <c r="F17" i="11"/>
  <c r="H17" i="11" s="1"/>
  <c r="F42" i="10"/>
  <c r="H42" i="10" s="1"/>
  <c r="F25" i="10"/>
  <c r="H25" i="10" s="1"/>
  <c r="F34" i="9"/>
  <c r="F14" i="9"/>
  <c r="F23" i="8"/>
  <c r="F20" i="8"/>
  <c r="H20" i="8" s="1"/>
  <c r="I17" i="8"/>
  <c r="J17" i="8" s="1"/>
  <c r="H17" i="8" s="1"/>
  <c r="F38" i="7"/>
  <c r="H38" i="7" s="1"/>
  <c r="F9" i="7"/>
  <c r="H9" i="7" s="1"/>
  <c r="I43" i="6"/>
  <c r="J43" i="6" s="1"/>
  <c r="I11" i="6"/>
  <c r="J11" i="6" s="1"/>
  <c r="F45" i="29"/>
  <c r="H45" i="29" s="1"/>
  <c r="F42" i="29"/>
  <c r="F37" i="29"/>
  <c r="H37" i="29" s="1"/>
  <c r="I20" i="29"/>
  <c r="J20" i="29" s="1"/>
  <c r="H20" i="29" s="1"/>
  <c r="F39" i="20"/>
  <c r="H39" i="20" s="1"/>
  <c r="F21" i="20"/>
  <c r="H21" i="20" s="1"/>
  <c r="F13" i="20"/>
  <c r="H13" i="20" s="1"/>
  <c r="I39" i="19"/>
  <c r="J39" i="19" s="1"/>
  <c r="H39" i="19" s="1"/>
  <c r="I29" i="17"/>
  <c r="J29" i="17" s="1"/>
  <c r="H29" i="17" s="1"/>
  <c r="I26" i="17"/>
  <c r="J26" i="17" s="1"/>
  <c r="H26" i="17" s="1"/>
  <c r="I7" i="17"/>
  <c r="J7" i="17" s="1"/>
  <c r="H7" i="17" s="1"/>
  <c r="I40" i="16"/>
  <c r="J40" i="16" s="1"/>
  <c r="H40" i="16" s="1"/>
  <c r="I31" i="16"/>
  <c r="J31" i="16" s="1"/>
  <c r="H31" i="16" s="1"/>
  <c r="I16" i="16"/>
  <c r="J16" i="16" s="1"/>
  <c r="H16" i="16" s="1"/>
  <c r="I38" i="15"/>
  <c r="J38" i="15" s="1"/>
  <c r="H38" i="15" s="1"/>
  <c r="I32" i="15"/>
  <c r="J32" i="15" s="1"/>
  <c r="H32" i="15" s="1"/>
  <c r="I29" i="15"/>
  <c r="J29" i="15" s="1"/>
  <c r="H29" i="15" s="1"/>
  <c r="I8" i="15"/>
  <c r="J8" i="15" s="1"/>
  <c r="F39" i="30"/>
  <c r="H39" i="30" s="1"/>
  <c r="I36" i="30"/>
  <c r="J36" i="30" s="1"/>
  <c r="F23" i="30"/>
  <c r="H23" i="30" s="1"/>
  <c r="I20" i="30"/>
  <c r="J20" i="30" s="1"/>
  <c r="F7" i="30"/>
  <c r="H7" i="30" s="1"/>
  <c r="I42" i="13"/>
  <c r="J42" i="13" s="1"/>
  <c r="H42" i="13" s="1"/>
  <c r="I39" i="13"/>
  <c r="J39" i="13" s="1"/>
  <c r="I37" i="13"/>
  <c r="J37" i="13" s="1"/>
  <c r="H37" i="13" s="1"/>
  <c r="I35" i="13"/>
  <c r="J35" i="13" s="1"/>
  <c r="H35" i="13" s="1"/>
  <c r="I33" i="13"/>
  <c r="J33" i="13" s="1"/>
  <c r="H33" i="13" s="1"/>
  <c r="I8" i="13"/>
  <c r="J8" i="13" s="1"/>
  <c r="H8" i="13" s="1"/>
  <c r="I33" i="26"/>
  <c r="J33" i="26" s="1"/>
  <c r="H33" i="26" s="1"/>
  <c r="I6" i="26"/>
  <c r="J6" i="26" s="1"/>
  <c r="H6" i="26" s="1"/>
  <c r="I46" i="12"/>
  <c r="J46" i="12" s="1"/>
  <c r="H46" i="12" s="1"/>
  <c r="H27" i="12"/>
  <c r="F23" i="11"/>
  <c r="H23" i="11" s="1"/>
  <c r="F46" i="10"/>
  <c r="F36" i="10"/>
  <c r="H36" i="10" s="1"/>
  <c r="I42" i="9"/>
  <c r="J42" i="9" s="1"/>
  <c r="H42" i="9" s="1"/>
  <c r="F25" i="9"/>
  <c r="H25" i="9" s="1"/>
  <c r="F9" i="9"/>
  <c r="H9" i="9" s="1"/>
  <c r="I45" i="8"/>
  <c r="J45" i="8" s="1"/>
  <c r="H45" i="8" s="1"/>
  <c r="F11" i="8"/>
  <c r="F44" i="7"/>
  <c r="H44" i="7" s="1"/>
  <c r="F29" i="7"/>
  <c r="F12" i="5"/>
  <c r="H12" i="5" s="1"/>
  <c r="F35" i="6"/>
  <c r="H35" i="6" s="1"/>
  <c r="I19" i="6"/>
  <c r="J19" i="6" s="1"/>
  <c r="F46" i="29"/>
  <c r="F41" i="29"/>
  <c r="F33" i="29"/>
  <c r="H33" i="29" s="1"/>
  <c r="J48" i="1"/>
  <c r="H48" i="1" s="1"/>
  <c r="J35" i="1"/>
  <c r="H35" i="1" s="1"/>
  <c r="J33" i="1"/>
  <c r="H33" i="1" s="1"/>
  <c r="J10" i="1"/>
  <c r="H10" i="1" s="1"/>
  <c r="F48" i="20"/>
  <c r="I40" i="20"/>
  <c r="J40" i="20" s="1"/>
  <c r="I36" i="20"/>
  <c r="J36" i="20" s="1"/>
  <c r="H36" i="20" s="1"/>
  <c r="I34" i="20"/>
  <c r="J34" i="20" s="1"/>
  <c r="H34" i="20" s="1"/>
  <c r="I32" i="20"/>
  <c r="J32" i="20" s="1"/>
  <c r="I29" i="20"/>
  <c r="J29" i="20" s="1"/>
  <c r="H29" i="20" s="1"/>
  <c r="I20" i="20"/>
  <c r="J20" i="20" s="1"/>
  <c r="H20" i="20" s="1"/>
  <c r="I18" i="20"/>
  <c r="J18" i="20" s="1"/>
  <c r="H18" i="20" s="1"/>
  <c r="I16" i="20"/>
  <c r="J16" i="20" s="1"/>
  <c r="H16" i="20" s="1"/>
  <c r="I8" i="20"/>
  <c r="J8" i="20" s="1"/>
  <c r="I47" i="19"/>
  <c r="J47" i="19" s="1"/>
  <c r="I31" i="19"/>
  <c r="J31" i="19" s="1"/>
  <c r="H31" i="19" s="1"/>
  <c r="I46" i="17"/>
  <c r="J46" i="17" s="1"/>
  <c r="F46" i="17"/>
  <c r="F40" i="17"/>
  <c r="H40" i="17" s="1"/>
  <c r="I38" i="17"/>
  <c r="J38" i="17" s="1"/>
  <c r="H38" i="17" s="1"/>
  <c r="I36" i="17"/>
  <c r="J36" i="17" s="1"/>
  <c r="H36" i="17" s="1"/>
  <c r="H24" i="17"/>
  <c r="F13" i="17"/>
  <c r="I13" i="17"/>
  <c r="J13" i="17" s="1"/>
  <c r="F42" i="16"/>
  <c r="I42" i="16"/>
  <c r="J42" i="16" s="1"/>
  <c r="I39" i="16"/>
  <c r="J39" i="16" s="1"/>
  <c r="F10" i="16"/>
  <c r="I10" i="16"/>
  <c r="J10" i="16" s="1"/>
  <c r="I7" i="16"/>
  <c r="J7" i="16" s="1"/>
  <c r="H7" i="16" s="1"/>
  <c r="I26" i="15"/>
  <c r="J26" i="15" s="1"/>
  <c r="H26" i="15" s="1"/>
  <c r="F21" i="15"/>
  <c r="H21" i="15" s="1"/>
  <c r="I18" i="15"/>
  <c r="J18" i="15" s="1"/>
  <c r="I45" i="30"/>
  <c r="J45" i="30" s="1"/>
  <c r="F42" i="30"/>
  <c r="I42" i="30"/>
  <c r="J42" i="30" s="1"/>
  <c r="I29" i="30"/>
  <c r="J29" i="30" s="1"/>
  <c r="F26" i="30"/>
  <c r="I26" i="30"/>
  <c r="J26" i="30" s="1"/>
  <c r="I13" i="30"/>
  <c r="J13" i="30" s="1"/>
  <c r="F10" i="30"/>
  <c r="I10" i="30"/>
  <c r="J10" i="30" s="1"/>
  <c r="I6" i="13"/>
  <c r="J6" i="13" s="1"/>
  <c r="H6" i="13" s="1"/>
  <c r="F28" i="26"/>
  <c r="H28" i="26" s="1"/>
  <c r="F20" i="26"/>
  <c r="H20" i="26" s="1"/>
  <c r="F12" i="26"/>
  <c r="H12" i="26" s="1"/>
  <c r="F48" i="12"/>
  <c r="H48" i="12" s="1"/>
  <c r="F35" i="12"/>
  <c r="I35" i="12"/>
  <c r="J35" i="12" s="1"/>
  <c r="H33" i="12"/>
  <c r="J44" i="1"/>
  <c r="H44" i="1" s="1"/>
  <c r="J40" i="1"/>
  <c r="H40" i="1" s="1"/>
  <c r="J31" i="1"/>
  <c r="H31" i="1" s="1"/>
  <c r="J13" i="1"/>
  <c r="H13" i="1" s="1"/>
  <c r="J6" i="1"/>
  <c r="H6" i="1" s="1"/>
  <c r="H48" i="20"/>
  <c r="I43" i="19"/>
  <c r="J43" i="19" s="1"/>
  <c r="H43" i="19" s="1"/>
  <c r="I27" i="19"/>
  <c r="J27" i="19" s="1"/>
  <c r="H27" i="19" s="1"/>
  <c r="I45" i="17"/>
  <c r="J45" i="17" s="1"/>
  <c r="H45" i="17" s="1"/>
  <c r="I42" i="17"/>
  <c r="J42" i="17" s="1"/>
  <c r="H42" i="17" s="1"/>
  <c r="F23" i="17"/>
  <c r="I23" i="17"/>
  <c r="J23" i="17" s="1"/>
  <c r="I21" i="17"/>
  <c r="J21" i="17" s="1"/>
  <c r="H21" i="17" s="1"/>
  <c r="I19" i="17"/>
  <c r="J19" i="17" s="1"/>
  <c r="H19" i="17" s="1"/>
  <c r="I6" i="17"/>
  <c r="J6" i="17" s="1"/>
  <c r="H6" i="17" s="1"/>
  <c r="I47" i="16"/>
  <c r="J47" i="16" s="1"/>
  <c r="H47" i="16" s="1"/>
  <c r="F18" i="16"/>
  <c r="I18" i="16"/>
  <c r="J18" i="16" s="1"/>
  <c r="I15" i="16"/>
  <c r="J15" i="16" s="1"/>
  <c r="F36" i="15"/>
  <c r="I36" i="15"/>
  <c r="J36" i="15" s="1"/>
  <c r="H36" i="15" s="1"/>
  <c r="I30" i="15"/>
  <c r="J30" i="15" s="1"/>
  <c r="H30" i="15" s="1"/>
  <c r="F23" i="15"/>
  <c r="H23" i="15" s="1"/>
  <c r="F7" i="15"/>
  <c r="H7" i="15" s="1"/>
  <c r="F12" i="13"/>
  <c r="I12" i="13"/>
  <c r="J12" i="13" s="1"/>
  <c r="I41" i="26"/>
  <c r="J41" i="26" s="1"/>
  <c r="H41" i="26" s="1"/>
  <c r="F38" i="26"/>
  <c r="I38" i="26"/>
  <c r="J38" i="26" s="1"/>
  <c r="F34" i="26"/>
  <c r="I34" i="26"/>
  <c r="J34" i="26" s="1"/>
  <c r="I14" i="26"/>
  <c r="J14" i="26" s="1"/>
  <c r="F14" i="26"/>
  <c r="F26" i="16"/>
  <c r="I26" i="16"/>
  <c r="J26" i="16" s="1"/>
  <c r="F44" i="15"/>
  <c r="I44" i="15"/>
  <c r="J44" i="15" s="1"/>
  <c r="I25" i="15"/>
  <c r="J25" i="15" s="1"/>
  <c r="F25" i="15"/>
  <c r="F14" i="15"/>
  <c r="I14" i="15"/>
  <c r="J14" i="15" s="1"/>
  <c r="H48" i="30"/>
  <c r="I46" i="30"/>
  <c r="J46" i="30" s="1"/>
  <c r="H46" i="30" s="1"/>
  <c r="F33" i="30"/>
  <c r="H33" i="30" s="1"/>
  <c r="I30" i="30"/>
  <c r="J30" i="30" s="1"/>
  <c r="F17" i="30"/>
  <c r="H17" i="30" s="1"/>
  <c r="I14" i="30"/>
  <c r="J14" i="30" s="1"/>
  <c r="H14" i="30" s="1"/>
  <c r="F27" i="13"/>
  <c r="I27" i="13"/>
  <c r="J27" i="13" s="1"/>
  <c r="F17" i="13"/>
  <c r="I17" i="13"/>
  <c r="J17" i="13" s="1"/>
  <c r="I44" i="26"/>
  <c r="J44" i="26" s="1"/>
  <c r="F44" i="26"/>
  <c r="F47" i="12"/>
  <c r="I47" i="12"/>
  <c r="J47" i="12" s="1"/>
  <c r="I44" i="12"/>
  <c r="J44" i="12" s="1"/>
  <c r="H44" i="12" s="1"/>
  <c r="I37" i="12"/>
  <c r="J37" i="12" s="1"/>
  <c r="F37" i="12"/>
  <c r="H7" i="20"/>
  <c r="F37" i="17"/>
  <c r="I37" i="17"/>
  <c r="J37" i="17" s="1"/>
  <c r="F35" i="17"/>
  <c r="I35" i="17"/>
  <c r="J35" i="17" s="1"/>
  <c r="H30" i="17"/>
  <c r="F10" i="17"/>
  <c r="I10" i="17"/>
  <c r="J10" i="17" s="1"/>
  <c r="F34" i="16"/>
  <c r="I34" i="16"/>
  <c r="J34" i="16" s="1"/>
  <c r="F6" i="30"/>
  <c r="I6" i="30"/>
  <c r="J6" i="30" s="1"/>
  <c r="F41" i="13"/>
  <c r="I41" i="13"/>
  <c r="J41" i="13" s="1"/>
  <c r="F40" i="26"/>
  <c r="I40" i="26"/>
  <c r="J40" i="26" s="1"/>
  <c r="F36" i="26"/>
  <c r="I36" i="26"/>
  <c r="J36" i="26" s="1"/>
  <c r="I26" i="26"/>
  <c r="J26" i="26" s="1"/>
  <c r="F26" i="26"/>
  <c r="I10" i="13"/>
  <c r="J10" i="13" s="1"/>
  <c r="H10" i="13" s="1"/>
  <c r="F42" i="26"/>
  <c r="H42" i="26" s="1"/>
  <c r="I29" i="26"/>
  <c r="J29" i="26" s="1"/>
  <c r="H29" i="26" s="1"/>
  <c r="I17" i="26"/>
  <c r="J17" i="26" s="1"/>
  <c r="H17" i="26" s="1"/>
  <c r="I9" i="26"/>
  <c r="J9" i="26" s="1"/>
  <c r="H9" i="26" s="1"/>
  <c r="F43" i="12"/>
  <c r="H43" i="12" s="1"/>
  <c r="I28" i="12"/>
  <c r="J28" i="12" s="1"/>
  <c r="H28" i="12" s="1"/>
  <c r="F21" i="12"/>
  <c r="H21" i="12" s="1"/>
  <c r="I19" i="12"/>
  <c r="J19" i="12" s="1"/>
  <c r="H19" i="12" s="1"/>
  <c r="I9" i="12"/>
  <c r="J9" i="12" s="1"/>
  <c r="H9" i="12" s="1"/>
  <c r="I47" i="11"/>
  <c r="J47" i="11" s="1"/>
  <c r="H47" i="11" s="1"/>
  <c r="F44" i="11"/>
  <c r="I30" i="11"/>
  <c r="J30" i="11" s="1"/>
  <c r="H30" i="11" s="1"/>
  <c r="I25" i="11"/>
  <c r="J25" i="11" s="1"/>
  <c r="H25" i="11" s="1"/>
  <c r="I14" i="11"/>
  <c r="J14" i="11" s="1"/>
  <c r="H14" i="11" s="1"/>
  <c r="F12" i="11"/>
  <c r="I9" i="11"/>
  <c r="J9" i="11" s="1"/>
  <c r="H9" i="11" s="1"/>
  <c r="I43" i="10"/>
  <c r="J43" i="10" s="1"/>
  <c r="H43" i="10" s="1"/>
  <c r="F35" i="10"/>
  <c r="H35" i="10" s="1"/>
  <c r="I28" i="10"/>
  <c r="J28" i="10" s="1"/>
  <c r="H28" i="10" s="1"/>
  <c r="F19" i="10"/>
  <c r="H19" i="10" s="1"/>
  <c r="F16" i="10"/>
  <c r="H16" i="10" s="1"/>
  <c r="I46" i="9"/>
  <c r="J46" i="9" s="1"/>
  <c r="F46" i="9"/>
  <c r="I28" i="9"/>
  <c r="J28" i="9" s="1"/>
  <c r="F28" i="9"/>
  <c r="I23" i="9"/>
  <c r="J23" i="9" s="1"/>
  <c r="H23" i="9" s="1"/>
  <c r="F19" i="9"/>
  <c r="H19" i="9" s="1"/>
  <c r="H41" i="8"/>
  <c r="H34" i="8"/>
  <c r="I24" i="8"/>
  <c r="J24" i="8" s="1"/>
  <c r="H24" i="8" s="1"/>
  <c r="F19" i="8"/>
  <c r="I19" i="8"/>
  <c r="J19" i="8" s="1"/>
  <c r="H14" i="8"/>
  <c r="I12" i="8"/>
  <c r="J12" i="8" s="1"/>
  <c r="H12" i="8" s="1"/>
  <c r="I8" i="8"/>
  <c r="J8" i="8" s="1"/>
  <c r="F8" i="8"/>
  <c r="I24" i="7"/>
  <c r="J24" i="7" s="1"/>
  <c r="H24" i="7" s="1"/>
  <c r="F7" i="7"/>
  <c r="H7" i="7" s="1"/>
  <c r="F26" i="12"/>
  <c r="H26" i="12" s="1"/>
  <c r="I13" i="12"/>
  <c r="J13" i="12" s="1"/>
  <c r="I11" i="12"/>
  <c r="J11" i="12" s="1"/>
  <c r="H11" i="12" s="1"/>
  <c r="I10" i="12"/>
  <c r="J10" i="12" s="1"/>
  <c r="H10" i="12" s="1"/>
  <c r="F45" i="11"/>
  <c r="H45" i="11" s="1"/>
  <c r="I40" i="11"/>
  <c r="J40" i="11" s="1"/>
  <c r="H40" i="11" s="1"/>
  <c r="F37" i="11"/>
  <c r="H37" i="11" s="1"/>
  <c r="I35" i="11"/>
  <c r="J35" i="11" s="1"/>
  <c r="H35" i="11" s="1"/>
  <c r="I32" i="11"/>
  <c r="J32" i="11" s="1"/>
  <c r="H32" i="11" s="1"/>
  <c r="F32" i="10"/>
  <c r="H32" i="10" s="1"/>
  <c r="F30" i="10"/>
  <c r="H30" i="10" s="1"/>
  <c r="I12" i="10"/>
  <c r="J12" i="10" s="1"/>
  <c r="H12" i="10" s="1"/>
  <c r="F8" i="10"/>
  <c r="H8" i="10" s="1"/>
  <c r="F6" i="10"/>
  <c r="H6" i="10" s="1"/>
  <c r="I47" i="9"/>
  <c r="J47" i="9" s="1"/>
  <c r="H47" i="9" s="1"/>
  <c r="I35" i="9"/>
  <c r="J35" i="9" s="1"/>
  <c r="F35" i="9"/>
  <c r="I29" i="9"/>
  <c r="J29" i="9" s="1"/>
  <c r="H29" i="9" s="1"/>
  <c r="F21" i="9"/>
  <c r="H21" i="9" s="1"/>
  <c r="I17" i="9"/>
  <c r="J17" i="9" s="1"/>
  <c r="H17" i="9" s="1"/>
  <c r="F10" i="9"/>
  <c r="H10" i="9" s="1"/>
  <c r="F8" i="9"/>
  <c r="H8" i="9" s="1"/>
  <c r="I47" i="8"/>
  <c r="J47" i="8" s="1"/>
  <c r="F47" i="8"/>
  <c r="I44" i="8"/>
  <c r="J44" i="8" s="1"/>
  <c r="H44" i="8" s="1"/>
  <c r="F10" i="8"/>
  <c r="I46" i="7"/>
  <c r="J46" i="7" s="1"/>
  <c r="H46" i="7" s="1"/>
  <c r="I44" i="9"/>
  <c r="J44" i="9" s="1"/>
  <c r="H44" i="9" s="1"/>
  <c r="I41" i="9"/>
  <c r="J41" i="9" s="1"/>
  <c r="F41" i="9"/>
  <c r="F24" i="9"/>
  <c r="H24" i="9" s="1"/>
  <c r="H22" i="9"/>
  <c r="F15" i="9"/>
  <c r="H15" i="9" s="1"/>
  <c r="H11" i="9"/>
  <c r="I42" i="8"/>
  <c r="J42" i="8" s="1"/>
  <c r="H42" i="8" s="1"/>
  <c r="I43" i="7"/>
  <c r="J43" i="7" s="1"/>
  <c r="F43" i="7"/>
  <c r="I19" i="7"/>
  <c r="J19" i="7" s="1"/>
  <c r="F19" i="7"/>
  <c r="H39" i="11"/>
  <c r="H8" i="11"/>
  <c r="H46" i="10"/>
  <c r="I14" i="10"/>
  <c r="J14" i="10" s="1"/>
  <c r="F14" i="10"/>
  <c r="H34" i="9"/>
  <c r="H31" i="8"/>
  <c r="H30" i="8"/>
  <c r="H23" i="8"/>
  <c r="F6" i="8"/>
  <c r="I6" i="8"/>
  <c r="J6" i="8" s="1"/>
  <c r="F45" i="7"/>
  <c r="I45" i="7"/>
  <c r="J45" i="7" s="1"/>
  <c r="H14" i="9"/>
  <c r="F42" i="7"/>
  <c r="H42" i="7" s="1"/>
  <c r="I40" i="7"/>
  <c r="J40" i="7" s="1"/>
  <c r="H40" i="7" s="1"/>
  <c r="F37" i="7"/>
  <c r="H37" i="7" s="1"/>
  <c r="I35" i="7"/>
  <c r="J35" i="7" s="1"/>
  <c r="H35" i="7" s="1"/>
  <c r="F30" i="7"/>
  <c r="H30" i="7" s="1"/>
  <c r="I28" i="7"/>
  <c r="J28" i="7" s="1"/>
  <c r="H28" i="7" s="1"/>
  <c r="I25" i="7"/>
  <c r="J25" i="7" s="1"/>
  <c r="H25" i="7" s="1"/>
  <c r="F23" i="7"/>
  <c r="F17" i="7"/>
  <c r="H17" i="7" s="1"/>
  <c r="F11" i="7"/>
  <c r="F48" i="5"/>
  <c r="I11" i="5"/>
  <c r="J11" i="5" s="1"/>
  <c r="H11" i="5" s="1"/>
  <c r="I48" i="6"/>
  <c r="J48" i="6" s="1"/>
  <c r="H48" i="6" s="1"/>
  <c r="I39" i="6"/>
  <c r="J39" i="6" s="1"/>
  <c r="I34" i="6"/>
  <c r="J34" i="6" s="1"/>
  <c r="H34" i="6" s="1"/>
  <c r="H31" i="6"/>
  <c r="I27" i="6"/>
  <c r="J27" i="6" s="1"/>
  <c r="F25" i="6"/>
  <c r="H25" i="6" s="1"/>
  <c r="H17" i="6"/>
  <c r="F48" i="29"/>
  <c r="H48" i="29" s="1"/>
  <c r="H46" i="29"/>
  <c r="F40" i="29"/>
  <c r="I38" i="29"/>
  <c r="J38" i="29" s="1"/>
  <c r="F32" i="29"/>
  <c r="H32" i="29" s="1"/>
  <c r="I14" i="29"/>
  <c r="J14" i="29" s="1"/>
  <c r="H14" i="29" s="1"/>
  <c r="I7" i="5"/>
  <c r="J7" i="5" s="1"/>
  <c r="H7" i="5" s="1"/>
  <c r="I32" i="6"/>
  <c r="J32" i="6" s="1"/>
  <c r="H32" i="6" s="1"/>
  <c r="I16" i="6"/>
  <c r="J16" i="6" s="1"/>
  <c r="H16" i="6" s="1"/>
  <c r="F43" i="29"/>
  <c r="F24" i="29"/>
  <c r="H24" i="29" s="1"/>
  <c r="I15" i="29"/>
  <c r="J15" i="29" s="1"/>
  <c r="H15" i="29" s="1"/>
  <c r="I47" i="4"/>
  <c r="J47" i="4" s="1"/>
  <c r="H47" i="4" s="1"/>
  <c r="I44" i="4"/>
  <c r="J44" i="4" s="1"/>
  <c r="H44" i="4" s="1"/>
  <c r="I39" i="4"/>
  <c r="J39" i="4" s="1"/>
  <c r="H39" i="4" s="1"/>
  <c r="I36" i="4"/>
  <c r="J36" i="4" s="1"/>
  <c r="H36" i="4" s="1"/>
  <c r="I31" i="4"/>
  <c r="J31" i="4" s="1"/>
  <c r="H31" i="4" s="1"/>
  <c r="H43" i="29"/>
  <c r="H41" i="29"/>
  <c r="H47" i="20"/>
  <c r="F42" i="19"/>
  <c r="I42" i="19"/>
  <c r="J42" i="19" s="1"/>
  <c r="F34" i="19"/>
  <c r="I34" i="19"/>
  <c r="J34" i="19" s="1"/>
  <c r="F26" i="19"/>
  <c r="I26" i="19"/>
  <c r="J26" i="19" s="1"/>
  <c r="F18" i="19"/>
  <c r="I18" i="19"/>
  <c r="J18" i="19" s="1"/>
  <c r="F14" i="19"/>
  <c r="I14" i="19"/>
  <c r="J14" i="19" s="1"/>
  <c r="F10" i="19"/>
  <c r="I10" i="19"/>
  <c r="J10" i="19" s="1"/>
  <c r="F6" i="19"/>
  <c r="I6" i="19"/>
  <c r="J6" i="19" s="1"/>
  <c r="F44" i="17"/>
  <c r="I44" i="17"/>
  <c r="J44" i="17" s="1"/>
  <c r="F41" i="17"/>
  <c r="I41" i="17"/>
  <c r="J41" i="17" s="1"/>
  <c r="F31" i="17"/>
  <c r="I31" i="17"/>
  <c r="J31" i="17" s="1"/>
  <c r="F18" i="17"/>
  <c r="I18" i="17"/>
  <c r="J18" i="17" s="1"/>
  <c r="F20" i="15"/>
  <c r="I20" i="15"/>
  <c r="J20" i="15" s="1"/>
  <c r="F27" i="30"/>
  <c r="I27" i="30"/>
  <c r="J27" i="30" s="1"/>
  <c r="F16" i="30"/>
  <c r="I16" i="30"/>
  <c r="J16" i="30" s="1"/>
  <c r="F28" i="13"/>
  <c r="I28" i="13"/>
  <c r="J28" i="13" s="1"/>
  <c r="F11" i="13"/>
  <c r="I11" i="13"/>
  <c r="J11" i="13" s="1"/>
  <c r="J47" i="1"/>
  <c r="H47" i="1" s="1"/>
  <c r="J45" i="1"/>
  <c r="H45" i="1" s="1"/>
  <c r="J28" i="1"/>
  <c r="H28" i="1" s="1"/>
  <c r="J19" i="1"/>
  <c r="H19" i="1" s="1"/>
  <c r="J17" i="1"/>
  <c r="H17" i="1" s="1"/>
  <c r="J11" i="1"/>
  <c r="H11" i="1" s="1"/>
  <c r="J8" i="1"/>
  <c r="H8" i="1" s="1"/>
  <c r="I43" i="20"/>
  <c r="J43" i="20" s="1"/>
  <c r="H43" i="20" s="1"/>
  <c r="F41" i="20"/>
  <c r="H41" i="20" s="1"/>
  <c r="F30" i="20"/>
  <c r="I30" i="20"/>
  <c r="J30" i="20" s="1"/>
  <c r="I28" i="20"/>
  <c r="J28" i="20" s="1"/>
  <c r="H28" i="20" s="1"/>
  <c r="I26" i="20"/>
  <c r="J26" i="20" s="1"/>
  <c r="H26" i="20" s="1"/>
  <c r="I11" i="20"/>
  <c r="J11" i="20" s="1"/>
  <c r="H11" i="20" s="1"/>
  <c r="F9" i="20"/>
  <c r="H9" i="20" s="1"/>
  <c r="F44" i="19"/>
  <c r="I44" i="19"/>
  <c r="J44" i="19" s="1"/>
  <c r="I41" i="19"/>
  <c r="J41" i="19" s="1"/>
  <c r="H41" i="19" s="1"/>
  <c r="F36" i="19"/>
  <c r="I36" i="19"/>
  <c r="J36" i="19" s="1"/>
  <c r="I33" i="19"/>
  <c r="J33" i="19" s="1"/>
  <c r="H33" i="19" s="1"/>
  <c r="F28" i="19"/>
  <c r="I28" i="19"/>
  <c r="J28" i="19" s="1"/>
  <c r="I25" i="19"/>
  <c r="J25" i="19" s="1"/>
  <c r="H25" i="19" s="1"/>
  <c r="F20" i="19"/>
  <c r="I20" i="19"/>
  <c r="J20" i="19" s="1"/>
  <c r="F17" i="19"/>
  <c r="I17" i="19"/>
  <c r="J17" i="19" s="1"/>
  <c r="F13" i="19"/>
  <c r="I13" i="19"/>
  <c r="J13" i="19" s="1"/>
  <c r="F9" i="19"/>
  <c r="I9" i="19"/>
  <c r="J9" i="19" s="1"/>
  <c r="F28" i="17"/>
  <c r="I28" i="17"/>
  <c r="J28" i="17" s="1"/>
  <c r="F25" i="17"/>
  <c r="I25" i="17"/>
  <c r="J25" i="17" s="1"/>
  <c r="F15" i="17"/>
  <c r="I15" i="17"/>
  <c r="J15" i="17" s="1"/>
  <c r="F43" i="16"/>
  <c r="I43" i="16"/>
  <c r="J43" i="16" s="1"/>
  <c r="F35" i="16"/>
  <c r="I35" i="16"/>
  <c r="J35" i="16" s="1"/>
  <c r="F27" i="16"/>
  <c r="I27" i="16"/>
  <c r="J27" i="16" s="1"/>
  <c r="F19" i="16"/>
  <c r="I19" i="16"/>
  <c r="J19" i="16" s="1"/>
  <c r="F11" i="16"/>
  <c r="I11" i="16"/>
  <c r="J11" i="16" s="1"/>
  <c r="F48" i="15"/>
  <c r="I48" i="15"/>
  <c r="J48" i="15" s="1"/>
  <c r="F47" i="15"/>
  <c r="I47" i="15"/>
  <c r="J47" i="15" s="1"/>
  <c r="F39" i="15"/>
  <c r="I39" i="15"/>
  <c r="J39" i="15" s="1"/>
  <c r="F31" i="15"/>
  <c r="I31" i="15"/>
  <c r="J31" i="15" s="1"/>
  <c r="I31" i="30"/>
  <c r="J31" i="30" s="1"/>
  <c r="F31" i="30"/>
  <c r="F22" i="30"/>
  <c r="I22" i="30"/>
  <c r="J22" i="30" s="1"/>
  <c r="J29" i="1"/>
  <c r="H29" i="1" s="1"/>
  <c r="J12" i="1"/>
  <c r="H12" i="1" s="1"/>
  <c r="J9" i="1"/>
  <c r="H9" i="1" s="1"/>
  <c r="I31" i="20"/>
  <c r="J31" i="20" s="1"/>
  <c r="H31" i="20" s="1"/>
  <c r="F22" i="20"/>
  <c r="I22" i="20"/>
  <c r="J22" i="20" s="1"/>
  <c r="F46" i="19"/>
  <c r="I46" i="19"/>
  <c r="J46" i="19" s="1"/>
  <c r="F38" i="19"/>
  <c r="I38" i="19"/>
  <c r="J38" i="19" s="1"/>
  <c r="F30" i="19"/>
  <c r="I30" i="19"/>
  <c r="J30" i="19" s="1"/>
  <c r="F22" i="19"/>
  <c r="I22" i="19"/>
  <c r="J22" i="19" s="1"/>
  <c r="F16" i="19"/>
  <c r="I16" i="19"/>
  <c r="J16" i="19" s="1"/>
  <c r="F12" i="19"/>
  <c r="I12" i="19"/>
  <c r="J12" i="19" s="1"/>
  <c r="F8" i="19"/>
  <c r="I8" i="19"/>
  <c r="J8" i="19" s="1"/>
  <c r="F12" i="17"/>
  <c r="I12" i="17"/>
  <c r="J12" i="17" s="1"/>
  <c r="F9" i="17"/>
  <c r="I9" i="17"/>
  <c r="J9" i="17" s="1"/>
  <c r="J20" i="1"/>
  <c r="H20" i="1" s="1"/>
  <c r="F38" i="20"/>
  <c r="I38" i="20"/>
  <c r="J38" i="20" s="1"/>
  <c r="F6" i="20"/>
  <c r="I6" i="20"/>
  <c r="J6" i="20" s="1"/>
  <c r="J43" i="1"/>
  <c r="H43" i="1" s="1"/>
  <c r="J39" i="1"/>
  <c r="H39" i="1" s="1"/>
  <c r="J15" i="1"/>
  <c r="H15" i="1" s="1"/>
  <c r="F46" i="20"/>
  <c r="I46" i="20"/>
  <c r="J46" i="20" s="1"/>
  <c r="I44" i="20"/>
  <c r="J44" i="20" s="1"/>
  <c r="H44" i="20" s="1"/>
  <c r="I42" i="20"/>
  <c r="J42" i="20" s="1"/>
  <c r="H42" i="20" s="1"/>
  <c r="H33" i="20"/>
  <c r="I27" i="20"/>
  <c r="J27" i="20" s="1"/>
  <c r="H27" i="20" s="1"/>
  <c r="F25" i="20"/>
  <c r="H25" i="20" s="1"/>
  <c r="H23" i="20"/>
  <c r="F14" i="20"/>
  <c r="I14" i="20"/>
  <c r="J14" i="20" s="1"/>
  <c r="I12" i="20"/>
  <c r="J12" i="20" s="1"/>
  <c r="H12" i="20" s="1"/>
  <c r="I10" i="20"/>
  <c r="J10" i="20" s="1"/>
  <c r="H10" i="20" s="1"/>
  <c r="I45" i="19"/>
  <c r="J45" i="19" s="1"/>
  <c r="H45" i="19" s="1"/>
  <c r="F40" i="19"/>
  <c r="I40" i="19"/>
  <c r="J40" i="19" s="1"/>
  <c r="I37" i="19"/>
  <c r="J37" i="19" s="1"/>
  <c r="H37" i="19" s="1"/>
  <c r="F32" i="19"/>
  <c r="I32" i="19"/>
  <c r="J32" i="19" s="1"/>
  <c r="I29" i="19"/>
  <c r="J29" i="19" s="1"/>
  <c r="H29" i="19" s="1"/>
  <c r="F24" i="19"/>
  <c r="I24" i="19"/>
  <c r="J24" i="19" s="1"/>
  <c r="I21" i="19"/>
  <c r="J21" i="19" s="1"/>
  <c r="F15" i="19"/>
  <c r="I15" i="19"/>
  <c r="J15" i="19" s="1"/>
  <c r="F11" i="19"/>
  <c r="I11" i="19"/>
  <c r="J11" i="19" s="1"/>
  <c r="F7" i="19"/>
  <c r="I7" i="19"/>
  <c r="J7" i="19" s="1"/>
  <c r="F47" i="17"/>
  <c r="I47" i="17"/>
  <c r="J47" i="17" s="1"/>
  <c r="F34" i="17"/>
  <c r="I34" i="17"/>
  <c r="J34" i="17" s="1"/>
  <c r="F16" i="15"/>
  <c r="I16" i="15"/>
  <c r="J16" i="15" s="1"/>
  <c r="F44" i="30"/>
  <c r="I44" i="30"/>
  <c r="J44" i="30" s="1"/>
  <c r="I25" i="30"/>
  <c r="J25" i="30" s="1"/>
  <c r="F25" i="30"/>
  <c r="F12" i="30"/>
  <c r="I12" i="30"/>
  <c r="J12" i="30" s="1"/>
  <c r="I43" i="17"/>
  <c r="J43" i="17" s="1"/>
  <c r="H43" i="17" s="1"/>
  <c r="I33" i="17"/>
  <c r="J33" i="17" s="1"/>
  <c r="H33" i="17" s="1"/>
  <c r="I27" i="17"/>
  <c r="J27" i="17" s="1"/>
  <c r="H27" i="17" s="1"/>
  <c r="I17" i="17"/>
  <c r="J17" i="17" s="1"/>
  <c r="H17" i="17" s="1"/>
  <c r="I11" i="17"/>
  <c r="J11" i="17" s="1"/>
  <c r="H11" i="17" s="1"/>
  <c r="I48" i="16"/>
  <c r="J48" i="16" s="1"/>
  <c r="H48" i="16" s="1"/>
  <c r="F41" i="15"/>
  <c r="I41" i="15"/>
  <c r="J41" i="15" s="1"/>
  <c r="F33" i="15"/>
  <c r="I33" i="15"/>
  <c r="J33" i="15" s="1"/>
  <c r="H25" i="15"/>
  <c r="F19" i="15"/>
  <c r="H19" i="15" s="1"/>
  <c r="F13" i="15"/>
  <c r="H13" i="15" s="1"/>
  <c r="I10" i="15"/>
  <c r="J10" i="15" s="1"/>
  <c r="H10" i="15" s="1"/>
  <c r="F6" i="15"/>
  <c r="I6" i="15"/>
  <c r="J6" i="15" s="1"/>
  <c r="F47" i="30"/>
  <c r="H47" i="30" s="1"/>
  <c r="H45" i="30"/>
  <c r="F41" i="30"/>
  <c r="H41" i="30" s="1"/>
  <c r="I38" i="30"/>
  <c r="J38" i="30" s="1"/>
  <c r="H38" i="30" s="1"/>
  <c r="F34" i="30"/>
  <c r="I34" i="30"/>
  <c r="J34" i="30" s="1"/>
  <c r="I32" i="30"/>
  <c r="J32" i="30" s="1"/>
  <c r="H32" i="30" s="1"/>
  <c r="F21" i="30"/>
  <c r="I21" i="30"/>
  <c r="J21" i="30" s="1"/>
  <c r="F15" i="30"/>
  <c r="H15" i="30" s="1"/>
  <c r="H13" i="30"/>
  <c r="F9" i="30"/>
  <c r="H9" i="30" s="1"/>
  <c r="F43" i="13"/>
  <c r="I43" i="13"/>
  <c r="J43" i="13" s="1"/>
  <c r="F30" i="13"/>
  <c r="I30" i="13"/>
  <c r="J30" i="13" s="1"/>
  <c r="F13" i="13"/>
  <c r="I13" i="13"/>
  <c r="J13" i="13" s="1"/>
  <c r="F43" i="15"/>
  <c r="I43" i="15"/>
  <c r="J43" i="15" s="1"/>
  <c r="F35" i="15"/>
  <c r="I35" i="15"/>
  <c r="J35" i="15" s="1"/>
  <c r="F28" i="15"/>
  <c r="I28" i="15"/>
  <c r="J28" i="15" s="1"/>
  <c r="F15" i="15"/>
  <c r="I15" i="15"/>
  <c r="J15" i="15" s="1"/>
  <c r="F43" i="30"/>
  <c r="I43" i="30"/>
  <c r="J43" i="30" s="1"/>
  <c r="F28" i="30"/>
  <c r="I28" i="30"/>
  <c r="J28" i="30" s="1"/>
  <c r="F11" i="30"/>
  <c r="I11" i="30"/>
  <c r="J11" i="30" s="1"/>
  <c r="F45" i="13"/>
  <c r="I45" i="13"/>
  <c r="J45" i="13" s="1"/>
  <c r="F24" i="13"/>
  <c r="I24" i="13"/>
  <c r="J24" i="13" s="1"/>
  <c r="H22" i="17"/>
  <c r="F41" i="16"/>
  <c r="I41" i="16"/>
  <c r="J41" i="16" s="1"/>
  <c r="F33" i="16"/>
  <c r="I33" i="16"/>
  <c r="J33" i="16" s="1"/>
  <c r="F25" i="16"/>
  <c r="I25" i="16"/>
  <c r="J25" i="16" s="1"/>
  <c r="F17" i="16"/>
  <c r="I17" i="16"/>
  <c r="J17" i="16" s="1"/>
  <c r="F9" i="16"/>
  <c r="I9" i="16"/>
  <c r="J9" i="16" s="1"/>
  <c r="F45" i="15"/>
  <c r="I45" i="15"/>
  <c r="J45" i="15" s="1"/>
  <c r="F37" i="15"/>
  <c r="I37" i="15"/>
  <c r="J37" i="15" s="1"/>
  <c r="F22" i="15"/>
  <c r="I22" i="15"/>
  <c r="J22" i="15" s="1"/>
  <c r="F9" i="15"/>
  <c r="I9" i="15"/>
  <c r="J9" i="15" s="1"/>
  <c r="F37" i="30"/>
  <c r="I37" i="30"/>
  <c r="J37" i="30" s="1"/>
  <c r="H29" i="30"/>
  <c r="F18" i="30"/>
  <c r="I18" i="30"/>
  <c r="J18" i="30" s="1"/>
  <c r="F47" i="13"/>
  <c r="I47" i="13"/>
  <c r="J47" i="13" s="1"/>
  <c r="F40" i="13"/>
  <c r="I40" i="13"/>
  <c r="J40" i="13" s="1"/>
  <c r="F26" i="13"/>
  <c r="I26" i="13"/>
  <c r="J26" i="13" s="1"/>
  <c r="F9" i="13"/>
  <c r="I9" i="13"/>
  <c r="J9" i="13" s="1"/>
  <c r="I46" i="26"/>
  <c r="J46" i="26" s="1"/>
  <c r="H46" i="26" s="1"/>
  <c r="I32" i="26"/>
  <c r="J32" i="26" s="1"/>
  <c r="H32" i="26" s="1"/>
  <c r="I30" i="26"/>
  <c r="J30" i="26" s="1"/>
  <c r="H30" i="26" s="1"/>
  <c r="I16" i="26"/>
  <c r="J16" i="26" s="1"/>
  <c r="H16" i="26" s="1"/>
  <c r="I8" i="26"/>
  <c r="J8" i="26" s="1"/>
  <c r="H8" i="26" s="1"/>
  <c r="I45" i="12"/>
  <c r="J45" i="12" s="1"/>
  <c r="H45" i="12" s="1"/>
  <c r="I42" i="12"/>
  <c r="J42" i="12" s="1"/>
  <c r="H42" i="12" s="1"/>
  <c r="I36" i="12"/>
  <c r="J36" i="12" s="1"/>
  <c r="H36" i="12" s="1"/>
  <c r="I32" i="12"/>
  <c r="J32" i="12" s="1"/>
  <c r="H32" i="12" s="1"/>
  <c r="I25" i="12"/>
  <c r="J25" i="12" s="1"/>
  <c r="H25" i="12" s="1"/>
  <c r="I23" i="12"/>
  <c r="J23" i="12" s="1"/>
  <c r="H23" i="12" s="1"/>
  <c r="I17" i="12"/>
  <c r="J17" i="12" s="1"/>
  <c r="H17" i="12" s="1"/>
  <c r="I7" i="12"/>
  <c r="J7" i="12" s="1"/>
  <c r="H7" i="12" s="1"/>
  <c r="I27" i="11"/>
  <c r="J27" i="11" s="1"/>
  <c r="H27" i="11" s="1"/>
  <c r="F6" i="11"/>
  <c r="I6" i="11"/>
  <c r="J6" i="11" s="1"/>
  <c r="F47" i="10"/>
  <c r="I47" i="10"/>
  <c r="J47" i="10" s="1"/>
  <c r="F45" i="10"/>
  <c r="I45" i="10"/>
  <c r="J45" i="10" s="1"/>
  <c r="F34" i="10"/>
  <c r="I34" i="10"/>
  <c r="J34" i="10" s="1"/>
  <c r="F17" i="10"/>
  <c r="I17" i="10"/>
  <c r="J17" i="10" s="1"/>
  <c r="F15" i="10"/>
  <c r="I15" i="10"/>
  <c r="J15" i="10" s="1"/>
  <c r="F13" i="10"/>
  <c r="I13" i="10"/>
  <c r="J13" i="10" s="1"/>
  <c r="H10" i="10"/>
  <c r="H46" i="9"/>
  <c r="H41" i="9"/>
  <c r="F38" i="9"/>
  <c r="I38" i="9"/>
  <c r="J38" i="9" s="1"/>
  <c r="H35" i="9"/>
  <c r="F32" i="9"/>
  <c r="I32" i="9"/>
  <c r="J32" i="9" s="1"/>
  <c r="H28" i="9"/>
  <c r="I37" i="26"/>
  <c r="J37" i="26" s="1"/>
  <c r="H37" i="26" s="1"/>
  <c r="I21" i="26"/>
  <c r="J21" i="26" s="1"/>
  <c r="H21" i="26" s="1"/>
  <c r="I11" i="26"/>
  <c r="J11" i="26" s="1"/>
  <c r="I12" i="12"/>
  <c r="J12" i="12" s="1"/>
  <c r="H12" i="12" s="1"/>
  <c r="I43" i="11"/>
  <c r="J43" i="11" s="1"/>
  <c r="H43" i="11" s="1"/>
  <c r="F41" i="11"/>
  <c r="H41" i="11" s="1"/>
  <c r="I33" i="11"/>
  <c r="J33" i="11" s="1"/>
  <c r="H33" i="11" s="1"/>
  <c r="F31" i="11"/>
  <c r="H29" i="11"/>
  <c r="F22" i="11"/>
  <c r="H22" i="11" s="1"/>
  <c r="F13" i="11"/>
  <c r="H13" i="11" s="1"/>
  <c r="F11" i="11"/>
  <c r="I11" i="11"/>
  <c r="J11" i="11" s="1"/>
  <c r="F41" i="10"/>
  <c r="H41" i="10" s="1"/>
  <c r="F39" i="10"/>
  <c r="I39" i="10"/>
  <c r="J39" i="10" s="1"/>
  <c r="F26" i="10"/>
  <c r="H26" i="10" s="1"/>
  <c r="F24" i="10"/>
  <c r="H24" i="10" s="1"/>
  <c r="F22" i="10"/>
  <c r="I22" i="10"/>
  <c r="J22" i="10" s="1"/>
  <c r="H20" i="10"/>
  <c r="F9" i="10"/>
  <c r="H9" i="10" s="1"/>
  <c r="F45" i="9"/>
  <c r="I45" i="9"/>
  <c r="J45" i="9" s="1"/>
  <c r="F27" i="9"/>
  <c r="I27" i="9"/>
  <c r="J27" i="9" s="1"/>
  <c r="H31" i="11"/>
  <c r="F16" i="11"/>
  <c r="I16" i="11"/>
  <c r="J16" i="11" s="1"/>
  <c r="F33" i="10"/>
  <c r="I33" i="10"/>
  <c r="J33" i="10" s="1"/>
  <c r="F31" i="10"/>
  <c r="I31" i="10"/>
  <c r="J31" i="10" s="1"/>
  <c r="F29" i="10"/>
  <c r="I29" i="10"/>
  <c r="J29" i="10" s="1"/>
  <c r="F18" i="10"/>
  <c r="I18" i="10"/>
  <c r="J18" i="10" s="1"/>
  <c r="F21" i="11"/>
  <c r="I21" i="11"/>
  <c r="J21" i="11" s="1"/>
  <c r="F10" i="11"/>
  <c r="I10" i="11"/>
  <c r="J10" i="11" s="1"/>
  <c r="F48" i="10"/>
  <c r="I48" i="10"/>
  <c r="J48" i="10" s="1"/>
  <c r="F38" i="10"/>
  <c r="I38" i="10"/>
  <c r="J38" i="10" s="1"/>
  <c r="F23" i="10"/>
  <c r="I23" i="10"/>
  <c r="J23" i="10" s="1"/>
  <c r="H7" i="10"/>
  <c r="F39" i="9"/>
  <c r="I39" i="9"/>
  <c r="J39" i="9" s="1"/>
  <c r="F33" i="9"/>
  <c r="I33" i="9"/>
  <c r="J33" i="9" s="1"/>
  <c r="I26" i="9"/>
  <c r="J26" i="9" s="1"/>
  <c r="H26" i="9" s="1"/>
  <c r="I20" i="9"/>
  <c r="J20" i="9" s="1"/>
  <c r="H20" i="9" s="1"/>
  <c r="I13" i="9"/>
  <c r="J13" i="9" s="1"/>
  <c r="H13" i="9" s="1"/>
  <c r="I7" i="9"/>
  <c r="J7" i="9" s="1"/>
  <c r="H7" i="9" s="1"/>
  <c r="I6" i="9"/>
  <c r="J6" i="9" s="1"/>
  <c r="H6" i="9" s="1"/>
  <c r="I48" i="8"/>
  <c r="J48" i="8" s="1"/>
  <c r="H48" i="8" s="1"/>
  <c r="H36" i="8"/>
  <c r="I35" i="8"/>
  <c r="J35" i="8" s="1"/>
  <c r="H35" i="8" s="1"/>
  <c r="I28" i="8"/>
  <c r="J28" i="8" s="1"/>
  <c r="H28" i="8" s="1"/>
  <c r="I22" i="8"/>
  <c r="J22" i="8" s="1"/>
  <c r="H22" i="8" s="1"/>
  <c r="I16" i="8"/>
  <c r="J16" i="8" s="1"/>
  <c r="H16" i="8" s="1"/>
  <c r="H10" i="8"/>
  <c r="I9" i="8"/>
  <c r="J9" i="8" s="1"/>
  <c r="H9" i="8" s="1"/>
  <c r="F21" i="6"/>
  <c r="I21" i="6"/>
  <c r="J21" i="6" s="1"/>
  <c r="F13" i="6"/>
  <c r="I13" i="6"/>
  <c r="J13" i="6" s="1"/>
  <c r="F28" i="29"/>
  <c r="I28" i="29"/>
  <c r="J28" i="29" s="1"/>
  <c r="F12" i="29"/>
  <c r="I12" i="29"/>
  <c r="J12" i="29" s="1"/>
  <c r="F8" i="29"/>
  <c r="I8" i="29"/>
  <c r="J8" i="29" s="1"/>
  <c r="F46" i="8"/>
  <c r="H46" i="8" s="1"/>
  <c r="H37" i="8"/>
  <c r="H11" i="8"/>
  <c r="I7" i="8"/>
  <c r="J7" i="8" s="1"/>
  <c r="H7" i="8" s="1"/>
  <c r="H48" i="7"/>
  <c r="I47" i="7"/>
  <c r="J47" i="7" s="1"/>
  <c r="H47" i="7" s="1"/>
  <c r="I41" i="7"/>
  <c r="J41" i="7" s="1"/>
  <c r="H41" i="7" s="1"/>
  <c r="H36" i="7"/>
  <c r="I34" i="7"/>
  <c r="J34" i="7" s="1"/>
  <c r="H34" i="7" s="1"/>
  <c r="H29" i="7"/>
  <c r="F21" i="7"/>
  <c r="H21" i="7" s="1"/>
  <c r="F13" i="7"/>
  <c r="H11" i="7"/>
  <c r="H48" i="5"/>
  <c r="F47" i="5"/>
  <c r="I47" i="5"/>
  <c r="J47" i="5" s="1"/>
  <c r="F43" i="5"/>
  <c r="I43" i="5"/>
  <c r="J43" i="5" s="1"/>
  <c r="F39" i="5"/>
  <c r="I39" i="5"/>
  <c r="J39" i="5" s="1"/>
  <c r="F35" i="5"/>
  <c r="I35" i="5"/>
  <c r="J35" i="5" s="1"/>
  <c r="F31" i="5"/>
  <c r="I31" i="5"/>
  <c r="J31" i="5" s="1"/>
  <c r="F27" i="5"/>
  <c r="I27" i="5"/>
  <c r="J27" i="5" s="1"/>
  <c r="F23" i="5"/>
  <c r="I23" i="5"/>
  <c r="J23" i="5" s="1"/>
  <c r="F19" i="5"/>
  <c r="I19" i="5"/>
  <c r="J19" i="5" s="1"/>
  <c r="H31" i="7"/>
  <c r="H13" i="7"/>
  <c r="I38" i="8"/>
  <c r="J38" i="8" s="1"/>
  <c r="H38" i="8" s="1"/>
  <c r="H33" i="8"/>
  <c r="F27" i="8"/>
  <c r="H27" i="8" s="1"/>
  <c r="F21" i="8"/>
  <c r="H21" i="8" s="1"/>
  <c r="I18" i="8"/>
  <c r="J18" i="8" s="1"/>
  <c r="H18" i="8" s="1"/>
  <c r="H23" i="7"/>
  <c r="H15" i="7"/>
  <c r="F45" i="5"/>
  <c r="I45" i="5"/>
  <c r="J45" i="5" s="1"/>
  <c r="F9" i="5"/>
  <c r="I9" i="5"/>
  <c r="J9" i="5" s="1"/>
  <c r="F29" i="6"/>
  <c r="I29" i="6"/>
  <c r="J29" i="6" s="1"/>
  <c r="F18" i="6"/>
  <c r="I18" i="6"/>
  <c r="J18" i="6" s="1"/>
  <c r="F10" i="6"/>
  <c r="I10" i="6"/>
  <c r="J10" i="6" s="1"/>
  <c r="F7" i="6"/>
  <c r="I7" i="6"/>
  <c r="J7" i="6" s="1"/>
  <c r="F47" i="29"/>
  <c r="I47" i="29"/>
  <c r="J47" i="29" s="1"/>
  <c r="H35" i="29"/>
  <c r="F28" i="4"/>
  <c r="I28" i="4"/>
  <c r="J28" i="4" s="1"/>
  <c r="F24" i="4"/>
  <c r="I24" i="4"/>
  <c r="J24" i="4" s="1"/>
  <c r="F20" i="4"/>
  <c r="I20" i="4"/>
  <c r="J20" i="4" s="1"/>
  <c r="F16" i="4"/>
  <c r="I16" i="4"/>
  <c r="J16" i="4" s="1"/>
  <c r="F12" i="4"/>
  <c r="I12" i="4"/>
  <c r="J12" i="4" s="1"/>
  <c r="F8" i="4"/>
  <c r="I8" i="4"/>
  <c r="J8" i="4" s="1"/>
  <c r="F41" i="5"/>
  <c r="I41" i="5"/>
  <c r="J41" i="5" s="1"/>
  <c r="F37" i="5"/>
  <c r="I37" i="5"/>
  <c r="J37" i="5" s="1"/>
  <c r="F33" i="5"/>
  <c r="I33" i="5"/>
  <c r="J33" i="5" s="1"/>
  <c r="F29" i="5"/>
  <c r="I29" i="5"/>
  <c r="J29" i="5" s="1"/>
  <c r="F25" i="5"/>
  <c r="I25" i="5"/>
  <c r="J25" i="5" s="1"/>
  <c r="F21" i="5"/>
  <c r="I21" i="5"/>
  <c r="J21" i="5" s="1"/>
  <c r="F26" i="6"/>
  <c r="I26" i="6"/>
  <c r="J26" i="6" s="1"/>
  <c r="F23" i="6"/>
  <c r="I23" i="6"/>
  <c r="J23" i="6" s="1"/>
  <c r="F15" i="6"/>
  <c r="I15" i="6"/>
  <c r="J15" i="6" s="1"/>
  <c r="F26" i="29"/>
  <c r="I26" i="29"/>
  <c r="J26" i="29" s="1"/>
  <c r="F10" i="29"/>
  <c r="I10" i="29"/>
  <c r="J10" i="29" s="1"/>
  <c r="I16" i="5"/>
  <c r="J16" i="5" s="1"/>
  <c r="F16" i="5"/>
  <c r="F45" i="6"/>
  <c r="I45" i="6"/>
  <c r="J45" i="6" s="1"/>
  <c r="I36" i="6"/>
  <c r="J36" i="6" s="1"/>
  <c r="F36" i="6"/>
  <c r="I34" i="29"/>
  <c r="J34" i="29" s="1"/>
  <c r="F34" i="29"/>
  <c r="F19" i="29"/>
  <c r="I19" i="29"/>
  <c r="J19" i="29" s="1"/>
  <c r="F26" i="4"/>
  <c r="I26" i="4"/>
  <c r="J26" i="4" s="1"/>
  <c r="F22" i="4"/>
  <c r="I22" i="4"/>
  <c r="J22" i="4" s="1"/>
  <c r="F18" i="4"/>
  <c r="I18" i="4"/>
  <c r="J18" i="4" s="1"/>
  <c r="F14" i="4"/>
  <c r="I14" i="4"/>
  <c r="J14" i="4" s="1"/>
  <c r="F10" i="4"/>
  <c r="I10" i="4"/>
  <c r="J10" i="4" s="1"/>
  <c r="F6" i="4"/>
  <c r="I6" i="4"/>
  <c r="J6" i="4" s="1"/>
  <c r="I41" i="6"/>
  <c r="J41" i="6" s="1"/>
  <c r="H41" i="6" s="1"/>
  <c r="F28" i="6"/>
  <c r="H28" i="6" s="1"/>
  <c r="F20" i="6"/>
  <c r="H20" i="6" s="1"/>
  <c r="F12" i="6"/>
  <c r="H12" i="6" s="1"/>
  <c r="F6" i="6"/>
  <c r="H6" i="6" s="1"/>
  <c r="H42" i="29"/>
  <c r="I27" i="29"/>
  <c r="J27" i="29" s="1"/>
  <c r="H27" i="29" s="1"/>
  <c r="I7" i="29"/>
  <c r="J7" i="29" s="1"/>
  <c r="H7" i="29" s="1"/>
  <c r="I29" i="4"/>
  <c r="J29" i="4" s="1"/>
  <c r="H29" i="4" s="1"/>
  <c r="I27" i="4"/>
  <c r="J27" i="4" s="1"/>
  <c r="H27" i="4" s="1"/>
  <c r="I25" i="4"/>
  <c r="J25" i="4" s="1"/>
  <c r="H25" i="4" s="1"/>
  <c r="I23" i="4"/>
  <c r="J23" i="4" s="1"/>
  <c r="H23" i="4" s="1"/>
  <c r="I21" i="4"/>
  <c r="J21" i="4" s="1"/>
  <c r="H21" i="4" s="1"/>
  <c r="I19" i="4"/>
  <c r="J19" i="4" s="1"/>
  <c r="H19" i="4" s="1"/>
  <c r="I17" i="4"/>
  <c r="J17" i="4" s="1"/>
  <c r="H17" i="4" s="1"/>
  <c r="I15" i="4"/>
  <c r="J15" i="4" s="1"/>
  <c r="H15" i="4" s="1"/>
  <c r="I13" i="4"/>
  <c r="J13" i="4" s="1"/>
  <c r="H13" i="4" s="1"/>
  <c r="I11" i="4"/>
  <c r="J11" i="4" s="1"/>
  <c r="H11" i="4" s="1"/>
  <c r="I9" i="4"/>
  <c r="J9" i="4" s="1"/>
  <c r="H9" i="4" s="1"/>
  <c r="I7" i="4"/>
  <c r="J7" i="4" s="1"/>
  <c r="H7" i="4" s="1"/>
  <c r="H43" i="6"/>
  <c r="H27" i="6"/>
  <c r="H19" i="6"/>
  <c r="H11" i="6"/>
  <c r="H40" i="29"/>
  <c r="H38" i="29"/>
  <c r="J46" i="1"/>
  <c r="H39" i="6"/>
  <c r="H39" i="12"/>
  <c r="H40" i="20"/>
  <c r="H32" i="20"/>
  <c r="H24" i="20"/>
  <c r="H8" i="20"/>
  <c r="J14" i="1"/>
  <c r="H14" i="1" s="1"/>
  <c r="H48" i="19"/>
  <c r="H47" i="19"/>
  <c r="H23" i="19"/>
  <c r="J34" i="1"/>
  <c r="H34" i="1" s="1"/>
  <c r="J30" i="1"/>
  <c r="H30" i="1" s="1"/>
  <c r="J26" i="1"/>
  <c r="H26" i="1" s="1"/>
  <c r="J22" i="1"/>
  <c r="H22" i="1" s="1"/>
  <c r="J18" i="1"/>
  <c r="H18" i="1" s="1"/>
  <c r="F46" i="1"/>
  <c r="F42" i="1"/>
  <c r="F38" i="1"/>
  <c r="H42" i="19"/>
  <c r="H34" i="19"/>
  <c r="H21" i="19"/>
  <c r="H18" i="19"/>
  <c r="H10" i="19"/>
  <c r="I48" i="17"/>
  <c r="J48" i="17" s="1"/>
  <c r="H48" i="17" s="1"/>
  <c r="H15" i="16"/>
  <c r="H39" i="16"/>
  <c r="F45" i="16"/>
  <c r="H45" i="16" s="1"/>
  <c r="F37" i="16"/>
  <c r="H37" i="16" s="1"/>
  <c r="F29" i="16"/>
  <c r="H29" i="16" s="1"/>
  <c r="F21" i="16"/>
  <c r="H21" i="16" s="1"/>
  <c r="F13" i="16"/>
  <c r="H13" i="16" s="1"/>
  <c r="I44" i="16"/>
  <c r="J44" i="16" s="1"/>
  <c r="H44" i="16" s="1"/>
  <c r="I36" i="16"/>
  <c r="J36" i="16" s="1"/>
  <c r="H36" i="16" s="1"/>
  <c r="I28" i="16"/>
  <c r="J28" i="16" s="1"/>
  <c r="H28" i="16" s="1"/>
  <c r="I20" i="16"/>
  <c r="J20" i="16" s="1"/>
  <c r="H20" i="16" s="1"/>
  <c r="I12" i="16"/>
  <c r="J12" i="16" s="1"/>
  <c r="H12" i="16" s="1"/>
  <c r="H8" i="15"/>
  <c r="H36" i="30"/>
  <c r="H20" i="30"/>
  <c r="H18" i="15"/>
  <c r="H30" i="30"/>
  <c r="H22" i="30"/>
  <c r="H6" i="30"/>
  <c r="H39" i="13"/>
  <c r="I31" i="13"/>
  <c r="J31" i="13" s="1"/>
  <c r="H31" i="13" s="1"/>
  <c r="H28" i="13"/>
  <c r="I23" i="13"/>
  <c r="J23" i="13" s="1"/>
  <c r="H23" i="13" s="1"/>
  <c r="I15" i="13"/>
  <c r="J15" i="13" s="1"/>
  <c r="H15" i="13" s="1"/>
  <c r="H12" i="13"/>
  <c r="I7" i="13"/>
  <c r="J7" i="13" s="1"/>
  <c r="H7" i="13" s="1"/>
  <c r="I48" i="26"/>
  <c r="J48" i="26" s="1"/>
  <c r="H48" i="26" s="1"/>
  <c r="I47" i="26"/>
  <c r="J47" i="26" s="1"/>
  <c r="H47" i="26" s="1"/>
  <c r="I43" i="26"/>
  <c r="J43" i="26" s="1"/>
  <c r="H43" i="26" s="1"/>
  <c r="I39" i="26"/>
  <c r="J39" i="26" s="1"/>
  <c r="H39" i="26" s="1"/>
  <c r="I35" i="26"/>
  <c r="J35" i="26" s="1"/>
  <c r="H35" i="26" s="1"/>
  <c r="I31" i="26"/>
  <c r="J31" i="26" s="1"/>
  <c r="H31" i="26" s="1"/>
  <c r="I27" i="26"/>
  <c r="J27" i="26" s="1"/>
  <c r="H27" i="26" s="1"/>
  <c r="I23" i="26"/>
  <c r="J23" i="26" s="1"/>
  <c r="H23" i="26" s="1"/>
  <c r="I19" i="26"/>
  <c r="J19" i="26" s="1"/>
  <c r="H19" i="26" s="1"/>
  <c r="H15" i="26"/>
  <c r="H11" i="26"/>
  <c r="H34" i="13"/>
  <c r="I40" i="12"/>
  <c r="J40" i="12" s="1"/>
  <c r="H40" i="12" s="1"/>
  <c r="I24" i="12"/>
  <c r="J24" i="12" s="1"/>
  <c r="H24" i="12" s="1"/>
  <c r="H13" i="12"/>
  <c r="I30" i="12"/>
  <c r="J30" i="12" s="1"/>
  <c r="H30" i="12" s="1"/>
  <c r="H29" i="12"/>
  <c r="I14" i="12"/>
  <c r="J14" i="12" s="1"/>
  <c r="H14" i="12" s="1"/>
  <c r="H8" i="12"/>
  <c r="I6" i="12"/>
  <c r="J6" i="12" s="1"/>
  <c r="H6" i="12" s="1"/>
  <c r="H44" i="11"/>
  <c r="I42" i="11"/>
  <c r="J42" i="11" s="1"/>
  <c r="H42" i="11" s="1"/>
  <c r="I34" i="11"/>
  <c r="J34" i="11" s="1"/>
  <c r="H34" i="11" s="1"/>
  <c r="H28" i="11"/>
  <c r="I26" i="11"/>
  <c r="J26" i="11" s="1"/>
  <c r="H26" i="11" s="1"/>
  <c r="I18" i="11"/>
  <c r="J18" i="11" s="1"/>
  <c r="H18" i="11" s="1"/>
  <c r="H12" i="11"/>
  <c r="H31" i="12"/>
  <c r="F27" i="7"/>
  <c r="H27" i="7" s="1"/>
  <c r="I22" i="7"/>
  <c r="J22" i="7" s="1"/>
  <c r="H22" i="7" s="1"/>
  <c r="I20" i="7"/>
  <c r="J20" i="7" s="1"/>
  <c r="H20" i="7" s="1"/>
  <c r="I18" i="7"/>
  <c r="J18" i="7" s="1"/>
  <c r="H18" i="7" s="1"/>
  <c r="I16" i="7"/>
  <c r="J16" i="7" s="1"/>
  <c r="H16" i="7" s="1"/>
  <c r="I14" i="7"/>
  <c r="J14" i="7" s="1"/>
  <c r="H14" i="7" s="1"/>
  <c r="I12" i="7"/>
  <c r="J12" i="7" s="1"/>
  <c r="H12" i="7" s="1"/>
  <c r="I10" i="7"/>
  <c r="J10" i="7" s="1"/>
  <c r="H10" i="7" s="1"/>
  <c r="I8" i="7"/>
  <c r="J8" i="7" s="1"/>
  <c r="H8" i="7" s="1"/>
  <c r="I6" i="7"/>
  <c r="J6" i="7" s="1"/>
  <c r="H6" i="7" s="1"/>
  <c r="I46" i="5"/>
  <c r="J46" i="5" s="1"/>
  <c r="H46" i="5" s="1"/>
  <c r="I44" i="5"/>
  <c r="J44" i="5" s="1"/>
  <c r="H44" i="5" s="1"/>
  <c r="I42" i="5"/>
  <c r="J42" i="5" s="1"/>
  <c r="H42" i="5" s="1"/>
  <c r="I40" i="5"/>
  <c r="J40" i="5" s="1"/>
  <c r="H40" i="5" s="1"/>
  <c r="I38" i="5"/>
  <c r="J38" i="5" s="1"/>
  <c r="H38" i="5" s="1"/>
  <c r="I36" i="5"/>
  <c r="J36" i="5" s="1"/>
  <c r="H36" i="5" s="1"/>
  <c r="I34" i="5"/>
  <c r="J34" i="5" s="1"/>
  <c r="H34" i="5" s="1"/>
  <c r="I32" i="5"/>
  <c r="J32" i="5" s="1"/>
  <c r="H32" i="5" s="1"/>
  <c r="I30" i="5"/>
  <c r="J30" i="5" s="1"/>
  <c r="H30" i="5" s="1"/>
  <c r="I28" i="5"/>
  <c r="J28" i="5" s="1"/>
  <c r="H28" i="5" s="1"/>
  <c r="I26" i="5"/>
  <c r="J26" i="5" s="1"/>
  <c r="H26" i="5" s="1"/>
  <c r="I24" i="5"/>
  <c r="J24" i="5" s="1"/>
  <c r="H24" i="5" s="1"/>
  <c r="I22" i="5"/>
  <c r="J22" i="5" s="1"/>
  <c r="H22" i="5" s="1"/>
  <c r="I20" i="5"/>
  <c r="J20" i="5" s="1"/>
  <c r="H20" i="5" s="1"/>
  <c r="I18" i="5"/>
  <c r="J18" i="5" s="1"/>
  <c r="H18" i="5" s="1"/>
  <c r="I17" i="5"/>
  <c r="J17" i="5" s="1"/>
  <c r="H17" i="5" s="1"/>
  <c r="F15" i="5"/>
  <c r="I15" i="5"/>
  <c r="J15" i="5" s="1"/>
  <c r="F8" i="5"/>
  <c r="H8" i="5" s="1"/>
  <c r="F44" i="6"/>
  <c r="H44" i="6" s="1"/>
  <c r="F40" i="6"/>
  <c r="H40" i="6" s="1"/>
  <c r="F30" i="6"/>
  <c r="H30" i="6" s="1"/>
  <c r="F14" i="6"/>
  <c r="H14" i="6" s="1"/>
  <c r="I8" i="6"/>
  <c r="J8" i="6" s="1"/>
  <c r="F8" i="6"/>
  <c r="I24" i="6"/>
  <c r="J24" i="6" s="1"/>
  <c r="H24" i="6" s="1"/>
  <c r="I26" i="7"/>
  <c r="J26" i="7" s="1"/>
  <c r="H26" i="7" s="1"/>
  <c r="F10" i="5"/>
  <c r="H10" i="5" s="1"/>
  <c r="F6" i="5"/>
  <c r="H6" i="5" s="1"/>
  <c r="F46" i="6"/>
  <c r="H46" i="6" s="1"/>
  <c r="F42" i="6"/>
  <c r="H42" i="6" s="1"/>
  <c r="F38" i="6"/>
  <c r="H38" i="6" s="1"/>
  <c r="F22" i="6"/>
  <c r="H22" i="6" s="1"/>
  <c r="I22" i="29"/>
  <c r="J22" i="29" s="1"/>
  <c r="H22" i="29" s="1"/>
  <c r="I17" i="29"/>
  <c r="J17" i="29" s="1"/>
  <c r="H17" i="29" s="1"/>
  <c r="I9" i="29"/>
  <c r="J9" i="29" s="1"/>
  <c r="H9" i="29" s="1"/>
  <c r="I13" i="5"/>
  <c r="J13" i="5" s="1"/>
  <c r="H13" i="5" s="1"/>
  <c r="F44" i="29"/>
  <c r="H44" i="29" s="1"/>
  <c r="F36" i="29"/>
  <c r="H36" i="29" s="1"/>
  <c r="I30" i="29"/>
  <c r="J30" i="29" s="1"/>
  <c r="H30" i="29" s="1"/>
  <c r="I25" i="29"/>
  <c r="J25" i="29" s="1"/>
  <c r="H25" i="29" s="1"/>
  <c r="F23" i="29"/>
  <c r="I23" i="29"/>
  <c r="J23" i="29" s="1"/>
  <c r="I18" i="29"/>
  <c r="J18" i="29" s="1"/>
  <c r="H18" i="29" s="1"/>
  <c r="I11" i="29"/>
  <c r="J11" i="29" s="1"/>
  <c r="H11" i="29" s="1"/>
  <c r="F31" i="29"/>
  <c r="I31" i="29"/>
  <c r="J31" i="29" s="1"/>
  <c r="I29" i="29"/>
  <c r="J29" i="29" s="1"/>
  <c r="H29" i="29" s="1"/>
  <c r="I21" i="29"/>
  <c r="J21" i="29" s="1"/>
  <c r="H21" i="29" s="1"/>
  <c r="F45" i="4"/>
  <c r="I45" i="4"/>
  <c r="J45" i="4" s="1"/>
  <c r="F42" i="4"/>
  <c r="I42" i="4"/>
  <c r="J42" i="4" s="1"/>
  <c r="F37" i="4"/>
  <c r="I37" i="4"/>
  <c r="J37" i="4" s="1"/>
  <c r="F34" i="4"/>
  <c r="I34" i="4"/>
  <c r="J34" i="4" s="1"/>
  <c r="F46" i="4"/>
  <c r="I46" i="4"/>
  <c r="J46" i="4" s="1"/>
  <c r="F41" i="4"/>
  <c r="I41" i="4"/>
  <c r="J41" i="4" s="1"/>
  <c r="F38" i="4"/>
  <c r="I38" i="4"/>
  <c r="J38" i="4" s="1"/>
  <c r="F33" i="4"/>
  <c r="I33" i="4"/>
  <c r="J33" i="4" s="1"/>
  <c r="F30" i="4"/>
  <c r="I30" i="4"/>
  <c r="J30" i="4" s="1"/>
  <c r="E5" i="30"/>
  <c r="F5" i="30" s="1"/>
  <c r="H13" i="19" l="1"/>
  <c r="H26" i="19"/>
  <c r="H47" i="8"/>
  <c r="H43" i="7"/>
  <c r="H8" i="8"/>
  <c r="F52" i="30"/>
  <c r="H52" i="31"/>
  <c r="H38" i="1"/>
  <c r="H42" i="1"/>
  <c r="H19" i="7"/>
  <c r="H17" i="16"/>
  <c r="H45" i="15"/>
  <c r="H43" i="15"/>
  <c r="H52" i="32"/>
  <c r="H14" i="4"/>
  <c r="H50" i="7"/>
  <c r="H51" i="19"/>
  <c r="H51" i="5"/>
  <c r="H49" i="7"/>
  <c r="H51" i="7"/>
  <c r="H49" i="16"/>
  <c r="H51" i="16"/>
  <c r="H45" i="6"/>
  <c r="H43" i="13"/>
  <c r="H16" i="15"/>
  <c r="H26" i="13"/>
  <c r="H37" i="15"/>
  <c r="H25" i="16"/>
  <c r="H35" i="15"/>
  <c r="H50" i="16"/>
  <c r="H50" i="5"/>
  <c r="H50" i="15"/>
  <c r="H46" i="1"/>
  <c r="H23" i="6"/>
  <c r="H21" i="5"/>
  <c r="H29" i="5"/>
  <c r="H37" i="5"/>
  <c r="H8" i="4"/>
  <c r="H16" i="4"/>
  <c r="H24" i="4"/>
  <c r="H23" i="5"/>
  <c r="H31" i="5"/>
  <c r="H39" i="5"/>
  <c r="H47" i="5"/>
  <c r="H22" i="10"/>
  <c r="H39" i="10"/>
  <c r="H15" i="10"/>
  <c r="H40" i="26"/>
  <c r="H34" i="26"/>
  <c r="H23" i="17"/>
  <c r="H12" i="30"/>
  <c r="H44" i="30"/>
  <c r="H20" i="19"/>
  <c r="H21" i="11"/>
  <c r="H33" i="16"/>
  <c r="H28" i="30"/>
  <c r="H21" i="30"/>
  <c r="H7" i="19"/>
  <c r="H15" i="19"/>
  <c r="H38" i="20"/>
  <c r="H9" i="19"/>
  <c r="H17" i="19"/>
  <c r="H36" i="19"/>
  <c r="H11" i="13"/>
  <c r="H16" i="30"/>
  <c r="H36" i="26"/>
  <c r="H47" i="12"/>
  <c r="H17" i="13"/>
  <c r="H40" i="19"/>
  <c r="H34" i="16"/>
  <c r="H37" i="17"/>
  <c r="H26" i="16"/>
  <c r="H35" i="12"/>
  <c r="H13" i="17"/>
  <c r="H30" i="4"/>
  <c r="H38" i="4"/>
  <c r="H46" i="4"/>
  <c r="H31" i="29"/>
  <c r="H6" i="4"/>
  <c r="H22" i="4"/>
  <c r="H8" i="29"/>
  <c r="H28" i="29"/>
  <c r="H21" i="6"/>
  <c r="H10" i="17"/>
  <c r="H35" i="17"/>
  <c r="H42" i="16"/>
  <c r="H41" i="13"/>
  <c r="H10" i="16"/>
  <c r="H36" i="6"/>
  <c r="H34" i="29"/>
  <c r="H10" i="29"/>
  <c r="H11" i="30"/>
  <c r="H43" i="30"/>
  <c r="H14" i="20"/>
  <c r="H9" i="17"/>
  <c r="H45" i="7"/>
  <c r="H19" i="8"/>
  <c r="H27" i="13"/>
  <c r="H14" i="15"/>
  <c r="H38" i="9"/>
  <c r="H37" i="30"/>
  <c r="H12" i="19"/>
  <c r="H45" i="5"/>
  <c r="H22" i="19"/>
  <c r="H38" i="19"/>
  <c r="H39" i="15"/>
  <c r="H48" i="15"/>
  <c r="H11" i="16"/>
  <c r="H27" i="16"/>
  <c r="H43" i="16"/>
  <c r="H25" i="17"/>
  <c r="H31" i="17"/>
  <c r="H44" i="17"/>
  <c r="H6" i="19"/>
  <c r="H14" i="19"/>
  <c r="H14" i="10"/>
  <c r="H37" i="12"/>
  <c r="H44" i="26"/>
  <c r="H46" i="17"/>
  <c r="H33" i="4"/>
  <c r="H41" i="4"/>
  <c r="H26" i="29"/>
  <c r="H15" i="6"/>
  <c r="H26" i="6"/>
  <c r="H25" i="5"/>
  <c r="H33" i="5"/>
  <c r="H41" i="5"/>
  <c r="H12" i="4"/>
  <c r="H47" i="29"/>
  <c r="H19" i="5"/>
  <c r="H27" i="5"/>
  <c r="H35" i="5"/>
  <c r="H43" i="5"/>
  <c r="H13" i="10"/>
  <c r="H17" i="10"/>
  <c r="H6" i="11"/>
  <c r="H9" i="16"/>
  <c r="H41" i="16"/>
  <c r="H24" i="19"/>
  <c r="H14" i="26"/>
  <c r="H9" i="5"/>
  <c r="H12" i="29"/>
  <c r="H10" i="11"/>
  <c r="H15" i="15"/>
  <c r="H6" i="15"/>
  <c r="H12" i="17"/>
  <c r="H8" i="19"/>
  <c r="H16" i="19"/>
  <c r="H30" i="19"/>
  <c r="H46" i="19"/>
  <c r="H22" i="20"/>
  <c r="H31" i="15"/>
  <c r="H47" i="15"/>
  <c r="H19" i="16"/>
  <c r="H35" i="16"/>
  <c r="H15" i="17"/>
  <c r="H28" i="17"/>
  <c r="H27" i="30"/>
  <c r="H20" i="15"/>
  <c r="H18" i="17"/>
  <c r="H41" i="17"/>
  <c r="H6" i="8"/>
  <c r="H26" i="26"/>
  <c r="H44" i="15"/>
  <c r="H38" i="26"/>
  <c r="H18" i="16"/>
  <c r="H10" i="30"/>
  <c r="H26" i="30"/>
  <c r="H42" i="30"/>
  <c r="H19" i="29"/>
  <c r="H16" i="5"/>
  <c r="H7" i="6"/>
  <c r="H18" i="6"/>
  <c r="H33" i="9"/>
  <c r="H38" i="10"/>
  <c r="H18" i="10"/>
  <c r="H29" i="10"/>
  <c r="H33" i="10"/>
  <c r="H27" i="9"/>
  <c r="H11" i="11"/>
  <c r="H34" i="10"/>
  <c r="H45" i="10"/>
  <c r="H47" i="13"/>
  <c r="H22" i="15"/>
  <c r="H24" i="13"/>
  <c r="H13" i="13"/>
  <c r="H34" i="30"/>
  <c r="H33" i="15"/>
  <c r="H47" i="17"/>
  <c r="H11" i="19"/>
  <c r="H32" i="19"/>
  <c r="H46" i="20"/>
  <c r="H6" i="20"/>
  <c r="H31" i="30"/>
  <c r="H44" i="19"/>
  <c r="H20" i="4"/>
  <c r="H28" i="4"/>
  <c r="H13" i="6"/>
  <c r="H23" i="10"/>
  <c r="H10" i="4"/>
  <c r="H18" i="4"/>
  <c r="H26" i="4"/>
  <c r="H10" i="6"/>
  <c r="H29" i="6"/>
  <c r="H39" i="9"/>
  <c r="H48" i="10"/>
  <c r="H31" i="10"/>
  <c r="H16" i="11"/>
  <c r="H45" i="9"/>
  <c r="H32" i="9"/>
  <c r="H47" i="10"/>
  <c r="H9" i="13"/>
  <c r="H40" i="13"/>
  <c r="H18" i="30"/>
  <c r="H9" i="15"/>
  <c r="H45" i="13"/>
  <c r="H28" i="15"/>
  <c r="H30" i="13"/>
  <c r="H41" i="15"/>
  <c r="H25" i="30"/>
  <c r="H34" i="17"/>
  <c r="H28" i="19"/>
  <c r="H30" i="20"/>
  <c r="H34" i="4"/>
  <c r="H42" i="4"/>
  <c r="H8" i="6"/>
  <c r="H15" i="5"/>
  <c r="H37" i="4"/>
  <c r="H45" i="4"/>
  <c r="H23" i="29"/>
  <c r="I5" i="30"/>
  <c r="J5" i="30" s="1"/>
  <c r="J52" i="30" s="1"/>
  <c r="H5" i="30" l="1"/>
  <c r="H52" i="30" s="1"/>
  <c r="E5" i="29" l="1"/>
  <c r="F5" i="1" l="1"/>
  <c r="F52" i="1" s="1"/>
  <c r="I5" i="29"/>
  <c r="J5" i="29" s="1"/>
  <c r="J52" i="29" s="1"/>
  <c r="F5" i="29"/>
  <c r="F52" i="29" s="1"/>
  <c r="E5" i="20"/>
  <c r="F5" i="20" s="1"/>
  <c r="F52" i="20" s="1"/>
  <c r="E5" i="19"/>
  <c r="F5" i="19" s="1"/>
  <c r="F52" i="19" s="1"/>
  <c r="E5" i="17"/>
  <c r="F5" i="17" s="1"/>
  <c r="F52" i="17" s="1"/>
  <c r="E5" i="16"/>
  <c r="F5" i="16" s="1"/>
  <c r="F52" i="16" s="1"/>
  <c r="E5" i="15"/>
  <c r="F5" i="15" s="1"/>
  <c r="F52" i="15" s="1"/>
  <c r="E5" i="13"/>
  <c r="F5" i="13" s="1"/>
  <c r="F52" i="13" s="1"/>
  <c r="E5" i="26"/>
  <c r="F5" i="26" s="1"/>
  <c r="F52" i="26" s="1"/>
  <c r="E5" i="12"/>
  <c r="F5" i="12" s="1"/>
  <c r="F52" i="12" s="1"/>
  <c r="E5" i="11"/>
  <c r="E5" i="10"/>
  <c r="E5" i="9"/>
  <c r="F5" i="9" s="1"/>
  <c r="F52" i="9" s="1"/>
  <c r="E5" i="8"/>
  <c r="F5" i="8" s="1"/>
  <c r="F52" i="8" s="1"/>
  <c r="E5" i="7"/>
  <c r="F5" i="7" s="1"/>
  <c r="F52" i="7" s="1"/>
  <c r="E5" i="5"/>
  <c r="F5" i="5" s="1"/>
  <c r="F52" i="5" s="1"/>
  <c r="E5" i="6"/>
  <c r="F5" i="6" s="1"/>
  <c r="F52" i="6" s="1"/>
  <c r="I5" i="10" l="1"/>
  <c r="J5" i="10" s="1"/>
  <c r="J52" i="10" s="1"/>
  <c r="H5" i="29"/>
  <c r="H52" i="29" s="1"/>
  <c r="I5" i="11"/>
  <c r="J5" i="11" s="1"/>
  <c r="J52" i="11" s="1"/>
  <c r="F5" i="10"/>
  <c r="F52" i="10" s="1"/>
  <c r="F5" i="11"/>
  <c r="F52" i="11" s="1"/>
  <c r="I5" i="20"/>
  <c r="J5" i="20" s="1"/>
  <c r="I5" i="19"/>
  <c r="J5" i="19" s="1"/>
  <c r="I5" i="17"/>
  <c r="J5" i="17" s="1"/>
  <c r="I5" i="16"/>
  <c r="J5" i="16" s="1"/>
  <c r="I5" i="15"/>
  <c r="J5" i="15" s="1"/>
  <c r="I5" i="13"/>
  <c r="J5" i="13" s="1"/>
  <c r="I5" i="26"/>
  <c r="J5" i="26" s="1"/>
  <c r="I5" i="12"/>
  <c r="J5" i="12" s="1"/>
  <c r="I5" i="9"/>
  <c r="J5" i="9" s="1"/>
  <c r="I5" i="8"/>
  <c r="J5" i="8" s="1"/>
  <c r="I5" i="7"/>
  <c r="J5" i="7" s="1"/>
  <c r="I5" i="5"/>
  <c r="J5" i="5" s="1"/>
  <c r="I5" i="6"/>
  <c r="J5" i="6" s="1"/>
  <c r="H5" i="17" l="1"/>
  <c r="H52" i="17" s="1"/>
  <c r="J52" i="17"/>
  <c r="H5" i="5"/>
  <c r="H52" i="5" s="1"/>
  <c r="J52" i="5"/>
  <c r="H5" i="12"/>
  <c r="H52" i="12" s="1"/>
  <c r="J52" i="12"/>
  <c r="H5" i="16"/>
  <c r="H52" i="16" s="1"/>
  <c r="J52" i="16"/>
  <c r="H5" i="20"/>
  <c r="H52" i="20" s="1"/>
  <c r="J52" i="20"/>
  <c r="H5" i="26"/>
  <c r="H52" i="26" s="1"/>
  <c r="J52" i="26"/>
  <c r="H5" i="8"/>
  <c r="H52" i="8" s="1"/>
  <c r="J52" i="8"/>
  <c r="H5" i="13"/>
  <c r="H52" i="13" s="1"/>
  <c r="J52" i="13"/>
  <c r="H5" i="19"/>
  <c r="H52" i="19" s="1"/>
  <c r="J52" i="19"/>
  <c r="H5" i="7"/>
  <c r="H52" i="7" s="1"/>
  <c r="J52" i="7"/>
  <c r="H5" i="6"/>
  <c r="H52" i="6" s="1"/>
  <c r="J52" i="6"/>
  <c r="H5" i="9"/>
  <c r="H52" i="9" s="1"/>
  <c r="J52" i="9"/>
  <c r="H5" i="15"/>
  <c r="H52" i="15" s="1"/>
  <c r="J52" i="15"/>
  <c r="H5" i="10"/>
  <c r="H52" i="10" s="1"/>
  <c r="H5" i="11"/>
  <c r="H52" i="11" s="1"/>
  <c r="I5" i="1" l="1"/>
  <c r="J5" i="1" s="1"/>
  <c r="H5" i="1" l="1"/>
  <c r="H52" i="1" s="1"/>
  <c r="J52" i="1"/>
  <c r="E5" i="4" l="1"/>
  <c r="F5" i="4" s="1"/>
  <c r="F52" i="4" s="1"/>
  <c r="I5" i="4" l="1"/>
  <c r="J5" i="4" s="1"/>
  <c r="H5" i="4" l="1"/>
  <c r="H52" i="4" s="1"/>
  <c r="J52" i="4"/>
</calcChain>
</file>

<file path=xl/sharedStrings.xml><?xml version="1.0" encoding="utf-8"?>
<sst xmlns="http://schemas.openxmlformats.org/spreadsheetml/2006/main" count="284" uniqueCount="126">
  <si>
    <t>L.p</t>
  </si>
  <si>
    <t>Nazwa</t>
  </si>
  <si>
    <t>Szczegółowy opis przedmiotu zamówienia</t>
  </si>
  <si>
    <t>Liczba szt.</t>
  </si>
  <si>
    <t>cena jednostkowa netto</t>
  </si>
  <si>
    <t>wartość netto</t>
  </si>
  <si>
    <t>stawka VAT [wpisz cyfrą]</t>
  </si>
  <si>
    <t>cena jednostkowa brutto</t>
  </si>
  <si>
    <t>wartość brutto</t>
  </si>
  <si>
    <t>ARKUSZ KALKULACYJNY ZE SZCZEGÓŁOWYM OPISEM PRZEDMIOTU ZAMÓWIENIA</t>
  </si>
  <si>
    <t>Szkoła Podstawowa nr 2 im. Henryka Sucharskiego, ul. Komuny Paryskiej 36-38, 50-451 Wrocław</t>
  </si>
  <si>
    <t>Szkoła Podstawowa nr 8 im. Józefa Piłsudskiego, ul. Kowalska 105, 51-424 Wrocław</t>
  </si>
  <si>
    <t>Zespół Szkolno - Przedszkolny nr 3, ul. Inflancka 13, 51 -354 Wrocław</t>
  </si>
  <si>
    <t>Szkoła Podstawowa nr 28 im. Generała Leopolda Okulickiego, ul. Grecka 59, 54-406 Wrocław</t>
  </si>
  <si>
    <t>Zespół Szkół nr 21, ul. Piotra Ignuta 28, 54-152 Wrocław</t>
  </si>
  <si>
    <t>Szkoła Podstawowa nr 99 im. Tadeusza Kościuszki, ul. Głubczycka 3, 52-026 Wrocław</t>
  </si>
  <si>
    <t>Szkoła Podstawowa nr 118 im. Płk Pilota Bolesława Orlińskiego, ul. Bulwar Ikara 19, 54-130 Wrocław</t>
  </si>
  <si>
    <t xml:space="preserve">Szkoła Podstawowa im. Piastów Śląskich, Chrząstawa Wielka, ul. Wrocławska 19 </t>
  </si>
  <si>
    <t>wartość podatku VAT</t>
  </si>
  <si>
    <t>Szkoła Podstawowa nr 9 im. Wincentego Pola, ul. Nyska 66,  50-505 Wrocław</t>
  </si>
  <si>
    <t>Szkoła Podstawowa nr 29 im. Konstytucji 3 Maja, ul. Kraińskiego 1, 50-153 Wrocław</t>
  </si>
  <si>
    <t>Szkoła Podstawowa nr 71, ul. Podwale 57, 50 – 039 Wrocław</t>
  </si>
  <si>
    <t>Szkoła Podstawowa nr 3 im. Mariusza Zaruskiego, ul. Bobrza 27, 54–220 Wrocław</t>
  </si>
  <si>
    <t>Szkoła Podstawowa nr 76  z Oddziałami Sportowymi im. I Armii Wojska Polskiego, ul. Wandy 13, 53-320 Wrocław</t>
  </si>
  <si>
    <t>Szkoła Podstawowa nr 42, ul. Wałbrzyska 50, 52-314 Wrocław</t>
  </si>
  <si>
    <t>Zestawienie zbiorcze</t>
  </si>
  <si>
    <t>Chemia - Zestaw do doświadczeń chemicznych</t>
  </si>
  <si>
    <t>Zestaw szkła i sprzętu laboratoryjnego dla grupy 2-4 osób do doświadczeń z chemii dostosowany do wykonania doświadczeń odpowiadających podstawie programowej dla szkół podstawowych. Zestaw w opakowaniu przenośnym, wyłożony gąbką.</t>
  </si>
  <si>
    <t>Elektrochemia - Zestaw do ćwiczeń z elektrochemii</t>
  </si>
  <si>
    <t>Przyrząd do elektrolizy</t>
  </si>
  <si>
    <t>Zestaw do ćwiczeń z elektrolizy. W zestawie: podstawka do statywu z gniazdami zasilającymi, statyw, naczynie szklane, uchwyt do probówek, probówki (min.2szt.), elektrody, przewody. Zestaw w plastikowej walizce.</t>
  </si>
  <si>
    <t>Walizka Ekobadacza do obserwacji oraz badania wód i ph gleb</t>
  </si>
  <si>
    <t>Zestaw dydaktyczny do analizy składu chemicznego wody i gleby. W zestawie: 1.szcegółowa instrukcja opisująca metodykę i standardy badań, 2.Kwasomierz Helliga (płytka i płyn), 3. Lupa, 5.Strzykawki: 5ml, 10 ml, 6.Bibuły osuszające 7. Probówki okrągłodenna, probówki płaskodenne z korkami (3szt), 8.Stojak do probówek 9.Łyżeczki do poboru: gleby (1szt), substancji sypkich (3szt.), 10. Komplet (ok.15szt) mianowanych roztworów wskaźników 11. Siateczka do usuwania zanieczyszczeń przy poborze wody 12. Skale wyników badań - barwne, zalaminowane. Zapakowane w przenośny pojemnik plastikowy.</t>
  </si>
  <si>
    <t>Próbki paliw - rodzaje paliw</t>
  </si>
  <si>
    <t>Zestaw 12 próbek paliw zapakowanych w walizkę/gablotkę z opisem paliw</t>
  </si>
  <si>
    <t>Metale i ich stopy</t>
  </si>
  <si>
    <t>Zestaw min. 12 płytek z różnych metali i ich stopów, z ich oznaczeniami/nazwami. Płytki w opakowaniu - walizka/skrzynka.</t>
  </si>
  <si>
    <t>Suszarka do próbówek z tacką do ociekania</t>
  </si>
  <si>
    <t>Suszarka do próbówek z tacką do ociekania. Końcówki prętów zabezpieczone gumkami. Wymiary orientacyjne: Wysokość ok 45cm, Szerokość: ok35cm, Głębokość: ok15cm</t>
  </si>
  <si>
    <t>Taca do przenoszenia próbówek i odczynników</t>
  </si>
  <si>
    <t>Plastikowy pojemnik z uchwytami, po bokach otwory na probówki: 6 otworówxok.20mm, 8otworówxok.16mm, 8otworówxok.8mm Wymiary pojemnika ok.: 30x10x20cm</t>
  </si>
  <si>
    <t>Termometr -10 do 110 C</t>
  </si>
  <si>
    <t>Termometr alkoholowy. Zakres pomiaru od -10 do 110 0C.</t>
  </si>
  <si>
    <t xml:space="preserve">Aparat Hoffmana </t>
  </si>
  <si>
    <t>Przyrząd (tzw. Eudiometrem Hofmanna) - statyw z trzema połączonymi ze sobą cylindrami szklanymi (środkowy otwarty, boczne z zaworami, wyposażone w elektrody). W zestawie zasilacz.</t>
  </si>
  <si>
    <t>Zestaw do ekstrakcji ze statywem</t>
  </si>
  <si>
    <t>W skład zestawu wchodzi: ekstraktor, chłodnica, kolba płaskodenna, trójnóg, siatka z krążkiem ceramicznym, palnik spirytusowy, wąż 2szt., łapy i łączniki do zmontowania zestawu, Opakowanie plastikowe wyłożone pianką.</t>
  </si>
  <si>
    <t>Zestaw do wytwarzania gazu</t>
  </si>
  <si>
    <t>W skład zestawu wchodzi (przykładowo): butelka do wytwarzania gazu, biureta do pobierania gazu, trójnóg, siatka z krążkiem ceramicznym, palnik spirytusowy, wąż 2szt., łapy i łączniki do zmontowania zestawu, Opakowanie - pojemnik plastikowy wyłożony pianką.</t>
  </si>
  <si>
    <t xml:space="preserve">Zestaw do destylacji ze statywem </t>
  </si>
  <si>
    <t>W skład zestawu wchodzi (przykładowo): statyw, chłodnica z nasadką, wąż 2szt., kolba destylacyjna orągłodenna, łapy zaciskowej łączniki do zmontowania zestawu, trójnóg, siatka z krążkiem ceramicznym, palnik.</t>
  </si>
  <si>
    <t xml:space="preserve">Komplet szkła wersja rozbudowana </t>
  </si>
  <si>
    <t>Rodzaje metali-12 płytek</t>
  </si>
  <si>
    <t>Zestaw min. 12 płytek z różnych metali, z oznaczeniami do identyfikacji metalu. Wymiary płytki ok. 50x25mm</t>
  </si>
  <si>
    <t>Palnik spirytusowy</t>
  </si>
  <si>
    <t xml:space="preserve">Palnik alkoholowy, spirytusowy. Pojemność 100ml.  </t>
  </si>
  <si>
    <t>Szkolny model atomu</t>
  </si>
  <si>
    <t>Model atomu 3D</t>
  </si>
  <si>
    <t>Trójwymiarowy model przekroju atomu, z orbitami elektronowe w postaci chmur elektronów. Wymiary: Średnica atomu: ok 30cm Wysokość modelu: ok 40cm</t>
  </si>
  <si>
    <t>Model fullerenu C60</t>
  </si>
  <si>
    <t>Model cząsteczki fullerenu C60 -  wymiar min 25 cm.</t>
  </si>
  <si>
    <t>Model grafitu</t>
  </si>
  <si>
    <t>Model przedstawiający strukturę  grafitu (min. 3 warstwy)</t>
  </si>
  <si>
    <t>Model chlorku-sodu</t>
  </si>
  <si>
    <t>Model przedstawiający strukturę krystaliczną NaCl - jony chloru i sodu w różnych kolorach</t>
  </si>
  <si>
    <t>Model kryształu diamentu</t>
  </si>
  <si>
    <t>Model przedstawiający strukturę krystaliczną diamentu.</t>
  </si>
  <si>
    <t>Modele atomów - zestaw podstawowy</t>
  </si>
  <si>
    <t>Zestaw kulek  i łączników z tworzywa sztucznego, pozwalających na budowę modeli atomów. W zestawie min. 75 różnego rodzaju kulek oraz ok.35 łączników (min 110 elementów).Całość zapakowana w pojemnik</t>
  </si>
  <si>
    <t>Komplet szpatułek i łyżeczek do chemii</t>
  </si>
  <si>
    <t xml:space="preserve">Zestaw zawiera co najmniej: 3 szt. różnie zgiętych łyżeczek do spalań oraz 3 szt. różnych rodzajów szpatułek.   </t>
  </si>
  <si>
    <t>Modele atomów - zestaw poszerzony</t>
  </si>
  <si>
    <t>Zestaw kulek i łączników z tworzywa sztucznego, pozwalających na budowę modeli atomów. W zestawie min. 350 różnych kulek oraz 180 łączników - łącznie min 530 elementów. Całość zapakowana w pojemnik.</t>
  </si>
  <si>
    <t xml:space="preserve">Zestaw odczynników i chemikaliów do nauki chemii w szkołach  </t>
  </si>
  <si>
    <t>Statyw laboratoryjny szkolny z wyposażeniem</t>
  </si>
  <si>
    <t>Statyw demonstracyjny</t>
  </si>
  <si>
    <t xml:space="preserve">Podnośnik laboratoryjny stal nierdzewna </t>
  </si>
  <si>
    <t>Podnośnik mechaniczny - laboratoryjny. Stolik i podstawa wykonane ze stali nierdzewnej. Płynna regulacja wysokości. Zakres regulacji: max. 250 mm. Wymiary stolika: ok.150 x 150 mm</t>
  </si>
  <si>
    <t>Układ okresowy pierwiastków chemicznych - część chemiczna</t>
  </si>
  <si>
    <t>Plansza dydaktyczna jednostronna w formacie min 200cm x 140 cm prezentująca część chemiczną układu okresowego pierwiastków.</t>
  </si>
  <si>
    <t>Tabela rozpuszczalności</t>
  </si>
  <si>
    <t>Plansza dydaktyczna w formacie min 100x70 cm, foliowana, oprawiona, z możliwością zawieszania</t>
  </si>
  <si>
    <t>Komplet plansz do chemii</t>
  </si>
  <si>
    <t>Plansze interaktywne chemia</t>
  </si>
  <si>
    <t>Waga szkolna elektroniczna 500g/0.1g</t>
  </si>
  <si>
    <t xml:space="preserve">Wyświetlacz cyfrowy, Zasilanie: bateria., Maksymalne obciążenie 500g, Dokładność 0.1g, </t>
  </si>
  <si>
    <t>Waga szalkowa laboratoryjna szkolna 500g</t>
  </si>
  <si>
    <t>Waga szalkowa laboratoryjna. Zestaw zawiera ok.20 odważników od 10 mg do 200 g. Udźwig: 500g. Podziałka: 20mg</t>
  </si>
  <si>
    <t>Zasilacz laboratoryjny prądu stałego 15V max 3A</t>
  </si>
  <si>
    <t>Zasilacz laboratoryjny prądu stałego, z płynną regulacją. Wskaźniki cyfrowe 2xLCD niezależne. Specyfikacja techniczna: Napięcie wyjściowe: 0-30V, Prąd wyjściowy (max): 5A.</t>
  </si>
  <si>
    <t>Okulary ochronne</t>
  </si>
  <si>
    <t>Okulary ochronne z otworami wentylacyjnymi</t>
  </si>
  <si>
    <t>Fartuchy ochronne</t>
  </si>
  <si>
    <t>Fartuch z białego płótna (100% bawełna) z długimi rękawami, trzema kieszeniami, paskiem regulującym obwód oraz zapinane na guziki.</t>
  </si>
  <si>
    <t>Apteczka</t>
  </si>
  <si>
    <t>Apteczka w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t>
  </si>
  <si>
    <t>Rękawiczki lateksowe</t>
  </si>
  <si>
    <t>Rękawice laboratoryjne, cienkie, elastyczne. 100 szt w opakowaniu</t>
  </si>
  <si>
    <t>Rękawice do gorących przedmiotów</t>
  </si>
  <si>
    <t>Rękawice termiczne wykonane z grubej bawełny frotte, ciepło kontaktowe do 250° C</t>
  </si>
  <si>
    <t>Parafilm</t>
  </si>
  <si>
    <t>Parafilm  do uszczelniania szkła i plastików laboratoryjnych  Szerokość rolki: ok.50 mm Długość rolki: min 75 m</t>
  </si>
  <si>
    <t xml:space="preserve">Mata z włókniny chłonnej </t>
  </si>
  <si>
    <t>Mata z włókniny chłonnej, absorbująca chemikalia (uniwersalna),wymiar ok.40 cmx50 min 100mat w opakowaniu</t>
  </si>
  <si>
    <t>Palnik Bunsena (z wkładami wymiennymi)</t>
  </si>
  <si>
    <t>Czasza grzejna</t>
  </si>
  <si>
    <t>Elektryczny płaszcz grzewczy z regulacją mocy, do max 4500C</t>
  </si>
  <si>
    <t>Butla z kranikiem do wody destylowanej (10l)</t>
  </si>
  <si>
    <t>Butla do wody destylowanej z kranem, pojemność 10l, z tworzywa, szyja gwintowana z nakrętką, uchwyt do przenoszenia</t>
  </si>
  <si>
    <t>Komplet szkła laboratoryjnego, wyposażenie pracowni w szkole podstawowej, zgodny z podstawą programową - w zestawie (przykładowo): 1. Chłodnica Liebiga - 1 szt. 2. Kolba destylacyjna 100 ml - 1 szt. 3. Kolba płaskodenna 250 ml - 1 szt. 4. Kolba stożkowa 200 ml - 2 szt. 5. Krystalizator z wlewem - 2 szt. 6. Lejek szklany - 1 szt. 7. Moździerz porcelanowy z tłuczkiem - 1 szt. 8. Parownica porcelanowa - 1 szt. 9. Pipeta miarowa 5 ml - 1 szt. 10. Cylinder miarowy 100 ml - 1 szt.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rurek o różnych przekrojach i długościach, proste, zgięte - różne kąty, dwukrotnie zgięte, kapilarne 20. Rurka gumowa- 1 szt.
21. Korki gumowe różne min. 10 szt 22. Szkiełko zegarkowe - 4 szt. 23. Zlewka: 250 ml - 1 szt.niska; 100 ml - 1 szt.; wysoka 250 ml - 1 szt.24. Tryskawka - 1 szt. 25. Termometr  0 - 200 st.C - 1 szt.26. Butla laboratoryjna 100 ml - 2 szt.27. Probówka z tubusem  - 1 szt.28. Rozdzielacz cylindryczny 50 ml - 1 szt.</t>
  </si>
  <si>
    <t>Model atomu wg Bohra- skład zestawu wchodzą:
-pudełko: pokrywka i podstawa -  z oznaczonymi powłokami elektronowymi
- 90 krążków 30 oznaczonych "+", 30 "-" i 30 gładkich
-instrukcja wraz z ćwiczeniami</t>
  </si>
  <si>
    <t>W skład zestawu wchodzą:
- statyw - metalowa podstawa z prętem
- łącznik krzyżowy 5szt.
- łapa do kolb duża
- łapa do kolb mała
-łapa do biuret podwójna
-łapa do chłodnic
-pierścień zamknięty o średnicy ok 9 cm
-pierścień otwarty o średnicy ok 6 cm</t>
  </si>
  <si>
    <t>W skład zestawu wchodzą:
- statyw - metalowa podstawa z prętem
- łącznik krzyżowy min. 5szt.
- łapy do szkła laboratoryjnego - min. 2 szt
-pierścienie o różnych średnicach - 3 szt</t>
  </si>
  <si>
    <t>Zestaw plansz chemicznych o wymiarach min 70cm x 100cm:
1.Tabela rozpuszczalności
2.Układ okresowy pierwiastków
3.Skala elektroujemności według Paulinga
4.Wiązania chemiczne
5.Kwasy nieorganiczne (beztlenowe)
6.Budowa materii</t>
  </si>
  <si>
    <t>W zestawie:
Palnik laboratoryjny
Kartusz gazowy
Dane techniczne:
Temperatura płomienia 1700oC
Kartusz 230g / 410 ml30% propan , 70% butan</t>
  </si>
  <si>
    <t>Przyrząd do elektrolizy w postaci dwóch elektrod osadzonych na
wyprofilowanych ramionach przewodzących umieszczonych na wspornikach w pojemniku plastikowym, w dole pojemnika gniazda przewodów bananowych</t>
  </si>
  <si>
    <t>Program edukacyjny, tematyka - chemia -poziom szkoła podstawowa. W programie ilustracje, fotografie, animacje, filmy pokazujące np. doświadczenia chemiczne, reakcje chemiczne, budowę atomów i cząsteczek, tabelę rozpuszczalności, przykłady zastosowań substancji i procesów chemicznych w życiu codziennym
Program współpracuje z rzutnikiem lub tablicą interaktywną.</t>
  </si>
  <si>
    <t>Zestaw do ćwiczeń z elektrolizy</t>
  </si>
  <si>
    <t>Zestaw odczynników, wskaźników, chemikaliów, substancji - do nauki chemii zgodnie z podstawą programową szkoły podstawowej. Minimum 50 pozycji.</t>
  </si>
  <si>
    <t>Szkoła Podstawowa nr 44  im. Jana III Sobieskiego, ul. Wilanowska 31, 51-206 Wrocław</t>
  </si>
  <si>
    <t>Zespół Szkolno-Przedszkolny Nr 11, ul. Strachocińska 155-157, 51-518 Wrocław</t>
  </si>
  <si>
    <t>Zespół Szkolno - Przedszkolny nr 8, ul. Składowa 2/4, 50-209 Wrocław</t>
  </si>
  <si>
    <t>Szkoła Podstawowa nr 64 im. Władysława Broniewskiego, ul. Wojszycka 1, 53-006 Wrocław</t>
  </si>
  <si>
    <t>Szkoła Podstawowa nr 96 im. Leonida Teligi, ul. Krakowska 2, 50-425 Wrocław</t>
  </si>
  <si>
    <t>Zespół Szkolno - Przedszkolny nr 1, ul. Zemska 16C, 54-440 Wrocław</t>
  </si>
  <si>
    <t xml:space="preserve"> Zestaw do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podstawowych.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</si>
</sst>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#,##0.00&quot; &quot;[$zł-415];[Red]&quot;-&quot;#,##0.00&quot; &quot;[$zł-415]"/>
    <numFmt numFmtId="166" formatCode="#,##0;[Red]#,##0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name val="Verdana"/>
      <family val="2"/>
      <charset val="238"/>
    </font>
    <font>
      <sz val="10"/>
      <color rgb="FFFF0000"/>
      <name val="Verdan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rgb="FFFFFFCC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44" fontId="2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" fillId="0" borderId="0"/>
    <xf numFmtId="165" fontId="1" fillId="0" borderId="0"/>
    <xf numFmtId="165" fontId="12" fillId="0" borderId="0"/>
    <xf numFmtId="165" fontId="11" fillId="0" borderId="0"/>
    <xf numFmtId="165" fontId="13" fillId="5" borderId="12"/>
    <xf numFmtId="165" fontId="14" fillId="6" borderId="13"/>
    <xf numFmtId="165" fontId="16" fillId="0" borderId="0"/>
    <xf numFmtId="165" fontId="18" fillId="8" borderId="10" applyProtection="0"/>
    <xf numFmtId="165" fontId="15" fillId="0" borderId="0" applyBorder="0" applyProtection="0"/>
    <xf numFmtId="165" fontId="15" fillId="0" borderId="0"/>
    <xf numFmtId="165" fontId="17" fillId="7" borderId="9" applyProtection="0"/>
    <xf numFmtId="165" fontId="19" fillId="0" borderId="0" applyNumberFormat="0" applyBorder="0" applyProtection="0">
      <alignment horizontal="center"/>
    </xf>
    <xf numFmtId="165" fontId="19" fillId="0" borderId="0" applyNumberFormat="0" applyBorder="0" applyProtection="0">
      <alignment horizontal="center" textRotation="90"/>
    </xf>
    <xf numFmtId="165" fontId="20" fillId="0" borderId="0" applyNumberFormat="0" applyBorder="0" applyProtection="0"/>
    <xf numFmtId="165" fontId="20" fillId="0" borderId="0" applyBorder="0" applyProtection="0"/>
    <xf numFmtId="165" fontId="15" fillId="0" borderId="0"/>
    <xf numFmtId="165" fontId="18" fillId="9" borderId="10" applyProtection="0"/>
    <xf numFmtId="165" fontId="14" fillId="6" borderId="13" applyProtection="0"/>
    <xf numFmtId="9" fontId="1" fillId="0" borderId="0" applyFont="0" applyFill="0" applyBorder="0" applyAlignment="0" applyProtection="0"/>
    <xf numFmtId="165" fontId="14" fillId="6" borderId="18"/>
    <xf numFmtId="165" fontId="13" fillId="5" borderId="15"/>
    <xf numFmtId="165" fontId="14" fillId="6" borderId="16"/>
    <xf numFmtId="165" fontId="14" fillId="6" borderId="16" applyProtection="0"/>
    <xf numFmtId="165" fontId="14" fillId="6" borderId="18" applyProtection="0"/>
    <xf numFmtId="165" fontId="13" fillId="5" borderId="17"/>
    <xf numFmtId="165" fontId="14" fillId="6" borderId="31"/>
    <xf numFmtId="165" fontId="14" fillId="6" borderId="43" applyProtection="0"/>
    <xf numFmtId="165" fontId="13" fillId="5" borderId="26"/>
    <xf numFmtId="165" fontId="13" fillId="5" borderId="44"/>
    <xf numFmtId="165" fontId="14" fillId="6" borderId="27" applyProtection="0"/>
    <xf numFmtId="165" fontId="13" fillId="5" borderId="28"/>
    <xf numFmtId="165" fontId="14" fillId="6" borderId="43"/>
    <xf numFmtId="165" fontId="14" fillId="6" borderId="25" applyProtection="0"/>
    <xf numFmtId="165" fontId="13" fillId="5" borderId="41"/>
    <xf numFmtId="165" fontId="13" fillId="5" borderId="24"/>
    <xf numFmtId="165" fontId="14" fillId="6" borderId="32"/>
    <xf numFmtId="165" fontId="13" fillId="5" borderId="33"/>
    <xf numFmtId="165" fontId="14" fillId="6" borderId="36"/>
    <xf numFmtId="165" fontId="14" fillId="6" borderId="25"/>
    <xf numFmtId="165" fontId="14" fillId="6" borderId="31" applyProtection="0"/>
    <xf numFmtId="165" fontId="14" fillId="6" borderId="27"/>
    <xf numFmtId="165" fontId="14" fillId="6" borderId="29" applyProtection="0"/>
    <xf numFmtId="165" fontId="14" fillId="6" borderId="29"/>
    <xf numFmtId="165" fontId="14" fillId="6" borderId="36" applyProtection="0"/>
    <xf numFmtId="165" fontId="14" fillId="6" borderId="40"/>
    <xf numFmtId="165" fontId="13" fillId="5" borderId="30"/>
    <xf numFmtId="165" fontId="13" fillId="5" borderId="48"/>
    <xf numFmtId="165" fontId="1" fillId="0" borderId="0"/>
    <xf numFmtId="165" fontId="14" fillId="6" borderId="32" applyProtection="0"/>
    <xf numFmtId="165" fontId="13" fillId="5" borderId="37"/>
    <xf numFmtId="165" fontId="14" fillId="6" borderId="40" applyProtection="0"/>
    <xf numFmtId="165" fontId="14" fillId="6" borderId="47" applyProtection="0"/>
    <xf numFmtId="165" fontId="14" fillId="6" borderId="47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1" fontId="0" fillId="0" borderId="0" xfId="0" applyNumberFormat="1"/>
    <xf numFmtId="0" fontId="5" fillId="0" borderId="6" xfId="2" applyBorder="1" applyProtection="1"/>
    <xf numFmtId="0" fontId="5" fillId="0" borderId="0" xfId="2" applyProtection="1"/>
    <xf numFmtId="0" fontId="5" fillId="0" borderId="7" xfId="2" applyBorder="1" applyProtection="1"/>
    <xf numFmtId="0" fontId="0" fillId="0" borderId="0" xfId="0" applyProtection="1"/>
    <xf numFmtId="1" fontId="0" fillId="0" borderId="0" xfId="0" applyNumberFormat="1" applyProtection="1"/>
    <xf numFmtId="44" fontId="0" fillId="0" borderId="0" xfId="0" applyNumberFormat="1" applyProtection="1"/>
    <xf numFmtId="0" fontId="7" fillId="0" borderId="0" xfId="0" applyFont="1" applyBorder="1" applyAlignment="1" applyProtection="1">
      <alignment horizontal="right" wrapText="1"/>
    </xf>
    <xf numFmtId="0" fontId="7" fillId="0" borderId="0" xfId="0" applyFont="1" applyBorder="1" applyAlignment="1" applyProtection="1">
      <alignment wrapText="1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" fontId="6" fillId="0" borderId="4" xfId="2" applyNumberFormat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44" fontId="0" fillId="0" borderId="8" xfId="0" applyNumberFormat="1" applyBorder="1"/>
    <xf numFmtId="2" fontId="0" fillId="3" borderId="14" xfId="0" applyNumberFormat="1" applyFill="1" applyBorder="1" applyAlignment="1">
      <alignment horizontal="center" vertical="center" wrapText="1"/>
    </xf>
    <xf numFmtId="44" fontId="0" fillId="0" borderId="14" xfId="1" applyFont="1" applyBorder="1" applyAlignment="1">
      <alignment horizontal="left" vertical="center" wrapText="1"/>
    </xf>
    <xf numFmtId="44" fontId="0" fillId="3" borderId="14" xfId="1" applyFont="1" applyFill="1" applyBorder="1" applyAlignment="1">
      <alignment horizontal="left" vertical="center" wrapText="1"/>
    </xf>
    <xf numFmtId="0" fontId="9" fillId="0" borderId="14" xfId="4" applyFont="1" applyBorder="1" applyAlignment="1">
      <alignment horizontal="left" vertical="center" wrapText="1" indent="2"/>
    </xf>
    <xf numFmtId="164" fontId="0" fillId="0" borderId="14" xfId="0" applyNumberFormat="1" applyFill="1" applyBorder="1" applyAlignment="1">
      <alignment horizontal="right" vertical="center" wrapText="1"/>
    </xf>
    <xf numFmtId="166" fontId="9" fillId="4" borderId="14" xfId="5" applyNumberFormat="1" applyFont="1" applyFill="1" applyBorder="1" applyAlignment="1">
      <alignment horizontal="center" vertical="center"/>
    </xf>
    <xf numFmtId="0" fontId="9" fillId="0" borderId="14" xfId="4" applyFont="1" applyBorder="1" applyAlignment="1">
      <alignment horizontal="justify" vertical="center" wrapText="1"/>
    </xf>
    <xf numFmtId="0" fontId="9" fillId="2" borderId="14" xfId="0" applyFont="1" applyFill="1" applyBorder="1" applyAlignment="1">
      <alignment vertical="center" wrapText="1"/>
    </xf>
    <xf numFmtId="44" fontId="0" fillId="0" borderId="14" xfId="1" applyFont="1" applyFill="1" applyBorder="1" applyAlignment="1">
      <alignment horizontal="left" vertical="center" wrapText="1"/>
    </xf>
    <xf numFmtId="2" fontId="0" fillId="0" borderId="14" xfId="0" applyNumberForma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4" fontId="0" fillId="0" borderId="20" xfId="1" applyFont="1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9" fillId="0" borderId="22" xfId="4" applyFont="1" applyBorder="1" applyAlignment="1">
      <alignment horizontal="left" vertical="center" wrapText="1" indent="2"/>
    </xf>
    <xf numFmtId="44" fontId="0" fillId="3" borderId="22" xfId="1" applyFont="1" applyFill="1" applyBorder="1" applyAlignment="1">
      <alignment horizontal="left" vertical="center" wrapText="1"/>
    </xf>
    <xf numFmtId="44" fontId="0" fillId="0" borderId="22" xfId="1" applyFont="1" applyBorder="1" applyAlignment="1">
      <alignment horizontal="left" vertical="center" wrapText="1"/>
    </xf>
    <xf numFmtId="2" fontId="0" fillId="3" borderId="22" xfId="0" applyNumberFormat="1" applyFill="1" applyBorder="1" applyAlignment="1">
      <alignment horizontal="center" vertical="center" wrapText="1"/>
    </xf>
    <xf numFmtId="164" fontId="0" fillId="0" borderId="22" xfId="0" applyNumberFormat="1" applyFill="1" applyBorder="1" applyAlignment="1">
      <alignment horizontal="right" vertical="center" wrapText="1"/>
    </xf>
    <xf numFmtId="44" fontId="0" fillId="0" borderId="23" xfId="1" applyFont="1" applyBorder="1" applyAlignment="1">
      <alignment horizontal="left" vertical="center" wrapText="1"/>
    </xf>
    <xf numFmtId="0" fontId="9" fillId="2" borderId="22" xfId="0" applyFont="1" applyFill="1" applyBorder="1" applyAlignment="1">
      <alignment vertical="center" wrapText="1"/>
    </xf>
    <xf numFmtId="44" fontId="0" fillId="0" borderId="22" xfId="1" applyFont="1" applyFill="1" applyBorder="1" applyAlignment="1">
      <alignment horizontal="left" vertical="center" wrapText="1"/>
    </xf>
    <xf numFmtId="2" fontId="0" fillId="0" borderId="22" xfId="0" applyNumberFormat="1" applyFill="1" applyBorder="1" applyAlignment="1">
      <alignment horizontal="center" vertical="center" wrapText="1"/>
    </xf>
    <xf numFmtId="0" fontId="5" fillId="0" borderId="1" xfId="2" applyBorder="1" applyAlignment="1" applyProtection="1">
      <alignment horizontal="left"/>
    </xf>
    <xf numFmtId="0" fontId="5" fillId="0" borderId="0" xfId="2" applyBorder="1" applyAlignment="1" applyProtection="1">
      <alignment horizontal="left"/>
    </xf>
    <xf numFmtId="0" fontId="3" fillId="2" borderId="4" xfId="0" applyFont="1" applyFill="1" applyBorder="1" applyAlignment="1">
      <alignment horizontal="left" vertical="center" wrapText="1"/>
    </xf>
    <xf numFmtId="0" fontId="9" fillId="0" borderId="14" xfId="4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9" fillId="2" borderId="14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/>
    </xf>
    <xf numFmtId="0" fontId="9" fillId="0" borderId="22" xfId="4" applyFont="1" applyBorder="1" applyAlignment="1">
      <alignment horizontal="left" vertical="center" wrapText="1"/>
    </xf>
    <xf numFmtId="166" fontId="9" fillId="4" borderId="14" xfId="5" applyNumberFormat="1" applyFont="1" applyFill="1" applyBorder="1" applyAlignment="1">
      <alignment horizontal="center" vertical="center"/>
    </xf>
    <xf numFmtId="166" fontId="9" fillId="4" borderId="2" xfId="5" applyNumberFormat="1" applyFont="1" applyFill="1" applyBorder="1" applyAlignment="1">
      <alignment horizontal="center" vertical="center"/>
    </xf>
    <xf numFmtId="166" fontId="9" fillId="4" borderId="11" xfId="5" applyNumberFormat="1" applyFont="1" applyFill="1" applyBorder="1" applyAlignment="1">
      <alignment horizontal="center" vertical="center"/>
    </xf>
    <xf numFmtId="166" fontId="9" fillId="4" borderId="2" xfId="5" applyNumberFormat="1" applyFont="1" applyFill="1" applyBorder="1" applyAlignment="1">
      <alignment horizontal="center" vertical="center"/>
    </xf>
    <xf numFmtId="166" fontId="9" fillId="4" borderId="11" xfId="5" applyNumberFormat="1" applyFont="1" applyFill="1" applyBorder="1" applyAlignment="1">
      <alignment horizontal="center" vertical="center"/>
    </xf>
    <xf numFmtId="166" fontId="9" fillId="4" borderId="2" xfId="5" applyNumberFormat="1" applyFont="1" applyFill="1" applyBorder="1" applyAlignment="1">
      <alignment horizontal="center" vertical="center"/>
    </xf>
    <xf numFmtId="166" fontId="9" fillId="4" borderId="11" xfId="5" applyNumberFormat="1" applyFont="1" applyFill="1" applyBorder="1" applyAlignment="1">
      <alignment horizontal="center" vertical="center"/>
    </xf>
    <xf numFmtId="166" fontId="9" fillId="4" borderId="2" xfId="5" applyNumberFormat="1" applyFont="1" applyFill="1" applyBorder="1" applyAlignment="1">
      <alignment horizontal="center" vertical="center"/>
    </xf>
    <xf numFmtId="166" fontId="22" fillId="4" borderId="2" xfId="5" applyNumberFormat="1" applyFont="1" applyFill="1" applyBorder="1" applyAlignment="1">
      <alignment horizontal="center" vertical="center"/>
    </xf>
    <xf numFmtId="166" fontId="9" fillId="4" borderId="2" xfId="5" applyNumberFormat="1" applyFont="1" applyFill="1" applyBorder="1" applyAlignment="1">
      <alignment horizontal="center" vertical="center"/>
    </xf>
    <xf numFmtId="166" fontId="9" fillId="4" borderId="34" xfId="5" applyNumberFormat="1" applyFont="1" applyFill="1" applyBorder="1" applyAlignment="1">
      <alignment horizontal="center" vertical="center"/>
    </xf>
    <xf numFmtId="166" fontId="9" fillId="4" borderId="38" xfId="5" applyNumberFormat="1" applyFont="1" applyFill="1" applyBorder="1" applyAlignment="1">
      <alignment horizontal="center" vertical="center"/>
    </xf>
    <xf numFmtId="166" fontId="22" fillId="4" borderId="38" xfId="5" applyNumberFormat="1" applyFont="1" applyFill="1" applyBorder="1" applyAlignment="1">
      <alignment horizontal="center" vertical="center"/>
    </xf>
    <xf numFmtId="166" fontId="21" fillId="4" borderId="38" xfId="5" applyNumberFormat="1" applyFont="1" applyFill="1" applyBorder="1" applyAlignment="1">
      <alignment horizontal="center" vertical="center"/>
    </xf>
    <xf numFmtId="166" fontId="9" fillId="4" borderId="35" xfId="5" applyNumberFormat="1" applyFont="1" applyFill="1" applyBorder="1" applyAlignment="1">
      <alignment horizontal="center" vertical="center"/>
    </xf>
    <xf numFmtId="166" fontId="10" fillId="10" borderId="2" xfId="5" applyNumberFormat="1" applyFont="1" applyFill="1" applyBorder="1" applyAlignment="1">
      <alignment horizontal="center" vertical="center"/>
    </xf>
    <xf numFmtId="166" fontId="10" fillId="10" borderId="34" xfId="5" applyNumberFormat="1" applyFont="1" applyFill="1" applyBorder="1" applyAlignment="1">
      <alignment horizontal="center" vertical="center"/>
    </xf>
    <xf numFmtId="166" fontId="9" fillId="4" borderId="2" xfId="5" applyNumberFormat="1" applyFont="1" applyFill="1" applyBorder="1" applyAlignment="1">
      <alignment horizontal="center" vertical="center"/>
    </xf>
    <xf numFmtId="166" fontId="9" fillId="4" borderId="34" xfId="5" applyNumberFormat="1" applyFont="1" applyFill="1" applyBorder="1" applyAlignment="1">
      <alignment horizontal="center" vertical="center"/>
    </xf>
    <xf numFmtId="166" fontId="9" fillId="4" borderId="2" xfId="5" applyNumberFormat="1" applyFont="1" applyFill="1" applyBorder="1" applyAlignment="1">
      <alignment horizontal="center" vertical="center"/>
    </xf>
    <xf numFmtId="166" fontId="9" fillId="4" borderId="39" xfId="5" applyNumberFormat="1" applyFont="1" applyFill="1" applyBorder="1" applyAlignment="1">
      <alignment horizontal="center" vertical="center"/>
    </xf>
    <xf numFmtId="166" fontId="9" fillId="4" borderId="2" xfId="5" applyNumberFormat="1" applyFont="1" applyFill="1" applyBorder="1" applyAlignment="1">
      <alignment horizontal="center" vertical="center"/>
    </xf>
    <xf numFmtId="166" fontId="9" fillId="4" borderId="39" xfId="5" applyNumberFormat="1" applyFont="1" applyFill="1" applyBorder="1" applyAlignment="1">
      <alignment horizontal="center" vertical="center"/>
    </xf>
    <xf numFmtId="166" fontId="9" fillId="4" borderId="2" xfId="5" applyNumberFormat="1" applyFont="1" applyFill="1" applyBorder="1" applyAlignment="1">
      <alignment horizontal="center" vertical="center"/>
    </xf>
    <xf numFmtId="166" fontId="9" fillId="4" borderId="39" xfId="5" applyNumberFormat="1" applyFont="1" applyFill="1" applyBorder="1" applyAlignment="1">
      <alignment horizontal="center" vertical="center"/>
    </xf>
    <xf numFmtId="166" fontId="9" fillId="4" borderId="2" xfId="5" applyNumberFormat="1" applyFont="1" applyFill="1" applyBorder="1" applyAlignment="1">
      <alignment horizontal="center" vertical="center"/>
    </xf>
    <xf numFmtId="166" fontId="9" fillId="4" borderId="42" xfId="5" applyNumberFormat="1" applyFont="1" applyFill="1" applyBorder="1" applyAlignment="1">
      <alignment horizontal="center" vertical="center"/>
    </xf>
    <xf numFmtId="166" fontId="9" fillId="4" borderId="2" xfId="5" applyNumberFormat="1" applyFont="1" applyFill="1" applyBorder="1" applyAlignment="1">
      <alignment horizontal="center" vertical="center"/>
    </xf>
    <xf numFmtId="166" fontId="9" fillId="4" borderId="42" xfId="5" applyNumberFormat="1" applyFont="1" applyFill="1" applyBorder="1" applyAlignment="1">
      <alignment horizontal="center" vertical="center"/>
    </xf>
    <xf numFmtId="166" fontId="9" fillId="4" borderId="2" xfId="5" applyNumberFormat="1" applyFont="1" applyFill="1" applyBorder="1" applyAlignment="1">
      <alignment horizontal="center" vertical="center"/>
    </xf>
    <xf numFmtId="166" fontId="9" fillId="4" borderId="42" xfId="5" applyNumberFormat="1" applyFont="1" applyFill="1" applyBorder="1" applyAlignment="1">
      <alignment horizontal="center" vertical="center"/>
    </xf>
    <xf numFmtId="166" fontId="9" fillId="4" borderId="2" xfId="5" applyNumberFormat="1" applyFont="1" applyFill="1" applyBorder="1" applyAlignment="1">
      <alignment horizontal="center" vertical="center"/>
    </xf>
    <xf numFmtId="166" fontId="9" fillId="4" borderId="42" xfId="5" applyNumberFormat="1" applyFont="1" applyFill="1" applyBorder="1" applyAlignment="1">
      <alignment horizontal="center" vertical="center"/>
    </xf>
    <xf numFmtId="166" fontId="9" fillId="4" borderId="2" xfId="5" applyNumberFormat="1" applyFont="1" applyFill="1" applyBorder="1" applyAlignment="1">
      <alignment horizontal="center" vertical="center"/>
    </xf>
    <xf numFmtId="166" fontId="9" fillId="4" borderId="42" xfId="5" applyNumberFormat="1" applyFont="1" applyFill="1" applyBorder="1" applyAlignment="1">
      <alignment horizontal="center" vertical="center"/>
    </xf>
    <xf numFmtId="166" fontId="9" fillId="4" borderId="2" xfId="5" applyNumberFormat="1" applyFont="1" applyFill="1" applyBorder="1" applyAlignment="1">
      <alignment horizontal="center" vertical="center"/>
    </xf>
    <xf numFmtId="166" fontId="9" fillId="4" borderId="42" xfId="5" applyNumberFormat="1" applyFont="1" applyFill="1" applyBorder="1" applyAlignment="1">
      <alignment horizontal="center" vertical="center"/>
    </xf>
    <xf numFmtId="166" fontId="9" fillId="4" borderId="2" xfId="5" applyNumberFormat="1" applyFont="1" applyFill="1" applyBorder="1" applyAlignment="1">
      <alignment horizontal="center" vertical="center"/>
    </xf>
    <xf numFmtId="166" fontId="22" fillId="4" borderId="2" xfId="5" applyNumberFormat="1" applyFont="1" applyFill="1" applyBorder="1" applyAlignment="1">
      <alignment horizontal="center" vertical="center"/>
    </xf>
    <xf numFmtId="166" fontId="9" fillId="4" borderId="45" xfId="5" applyNumberFormat="1" applyFont="1" applyFill="1" applyBorder="1" applyAlignment="1">
      <alignment horizontal="center" vertical="center"/>
    </xf>
    <xf numFmtId="166" fontId="9" fillId="4" borderId="46" xfId="5" applyNumberFormat="1" applyFont="1" applyFill="1" applyBorder="1" applyAlignment="1">
      <alignment horizontal="center" vertical="center"/>
    </xf>
    <xf numFmtId="166" fontId="9" fillId="4" borderId="49" xfId="5" applyNumberFormat="1" applyFont="1" applyFill="1" applyBorder="1" applyAlignment="1">
      <alignment horizontal="center" vertical="center"/>
    </xf>
    <xf numFmtId="166" fontId="9" fillId="4" borderId="46" xfId="5" applyNumberFormat="1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</xf>
  </cellXfs>
  <cellStyles count="57">
    <cellStyle name="Excel Built-in Explanatory Text" xfId="21"/>
    <cellStyle name="Excel Built-in Explanatory Text 10" xfId="54"/>
    <cellStyle name="Excel Built-in Explanatory Text 11" xfId="30"/>
    <cellStyle name="Excel Built-in Explanatory Text 12" xfId="55"/>
    <cellStyle name="Excel Built-in Explanatory Text 2" xfId="26"/>
    <cellStyle name="Excel Built-in Explanatory Text 3" xfId="27"/>
    <cellStyle name="Excel Built-in Explanatory Text 4" xfId="36"/>
    <cellStyle name="Excel Built-in Explanatory Text 5" xfId="33"/>
    <cellStyle name="Excel Built-in Explanatory Text 6" xfId="45"/>
    <cellStyle name="Excel Built-in Explanatory Text 7" xfId="43"/>
    <cellStyle name="Excel Built-in Explanatory Text 8" xfId="52"/>
    <cellStyle name="Excel Built-in Explanatory Text 9" xfId="47"/>
    <cellStyle name="Excel Built-in Input" xfId="8"/>
    <cellStyle name="Excel Built-in Input 10" xfId="53"/>
    <cellStyle name="Excel Built-in Input 11" xfId="37"/>
    <cellStyle name="Excel Built-in Input 12" xfId="32"/>
    <cellStyle name="Excel Built-in Input 13" xfId="50"/>
    <cellStyle name="Excel Built-in Input 2" xfId="14"/>
    <cellStyle name="Excel Built-in Input 3" xfId="24"/>
    <cellStyle name="Excel Built-in Input 4" xfId="28"/>
    <cellStyle name="Excel Built-in Input 5" xfId="38"/>
    <cellStyle name="Excel Built-in Input 6" xfId="31"/>
    <cellStyle name="Excel Built-in Input 7" xfId="34"/>
    <cellStyle name="Excel Built-in Input 8" xfId="49"/>
    <cellStyle name="Excel Built-in Input 9" xfId="40"/>
    <cellStyle name="Excel Built-in Normal" xfId="6"/>
    <cellStyle name="Excel Built-in Normal 2" xfId="13"/>
    <cellStyle name="Excel Built-in Normal 3" xfId="12"/>
    <cellStyle name="Excel Built-in Output" xfId="9"/>
    <cellStyle name="Excel Built-in Output 10" xfId="41"/>
    <cellStyle name="Excel Built-in Output 11" xfId="48"/>
    <cellStyle name="Excel Built-in Output 12" xfId="35"/>
    <cellStyle name="Excel Built-in Output 13" xfId="56"/>
    <cellStyle name="Excel Built-in Output 2" xfId="11"/>
    <cellStyle name="Excel Built-in Output 3" xfId="25"/>
    <cellStyle name="Excel Built-in Output 4" xfId="23"/>
    <cellStyle name="Excel Built-in Output 5" xfId="42"/>
    <cellStyle name="Excel Built-in Output 6" xfId="44"/>
    <cellStyle name="Excel Built-in Output 7" xfId="46"/>
    <cellStyle name="Excel Built-in Output 8" xfId="29"/>
    <cellStyle name="Excel Built-in Output 9" xfId="39"/>
    <cellStyle name="Heading" xfId="15"/>
    <cellStyle name="Heading1" xfId="16"/>
    <cellStyle name="Normalny" xfId="0" builtinId="0"/>
    <cellStyle name="Normalny 2" xfId="2"/>
    <cellStyle name="Normalny 2 2" xfId="7"/>
    <cellStyle name="Normalny 3" xfId="4"/>
    <cellStyle name="Normalny 3 2" xfId="10"/>
    <cellStyle name="Normalny 4" xfId="19"/>
    <cellStyle name="Normalny 5" xfId="5"/>
    <cellStyle name="Normalny 5 6" xfId="51"/>
    <cellStyle name="Procentowy 2" xfId="22"/>
    <cellStyle name="Result" xfId="17"/>
    <cellStyle name="Result2" xfId="18"/>
    <cellStyle name="Tekst objaśnienia 2" xfId="20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="115" zoomScaleNormal="115" workbookViewId="0">
      <pane ySplit="4" topLeftCell="A5" activePane="bottomLeft" state="frozen"/>
      <selection activeCell="C36" sqref="C36"/>
      <selection pane="bottomLeft" activeCell="C7" sqref="C7"/>
    </sheetView>
  </sheetViews>
  <sheetFormatPr defaultRowHeight="14.25"/>
  <cols>
    <col min="1" max="1" width="5.625" customWidth="1"/>
    <col min="2" max="2" width="13.625" style="44" customWidth="1"/>
    <col min="3" max="3" width="96.125" customWidth="1"/>
    <col min="4" max="4" width="10.625" customWidth="1"/>
    <col min="5" max="5" width="11.875" customWidth="1"/>
    <col min="6" max="6" width="12" customWidth="1"/>
    <col min="7" max="7" width="10.25" style="3" bestFit="1" customWidth="1"/>
    <col min="8" max="8" width="11.875" style="3" customWidth="1"/>
    <col min="9" max="9" width="12.25" customWidth="1"/>
    <col min="10" max="10" width="12.125" bestFit="1" customWidth="1"/>
  </cols>
  <sheetData>
    <row r="1" spans="1:10" s="5" customFormat="1" ht="15">
      <c r="A1" s="4"/>
      <c r="B1" s="40"/>
      <c r="C1" s="92"/>
      <c r="D1" s="92"/>
      <c r="E1" s="92"/>
      <c r="F1" s="92"/>
      <c r="G1" s="92"/>
      <c r="H1" s="92"/>
      <c r="I1" s="92"/>
      <c r="J1" s="92"/>
    </row>
    <row r="2" spans="1:10" s="5" customFormat="1" ht="23.25">
      <c r="A2" s="6"/>
      <c r="B2" s="41"/>
      <c r="C2" s="93" t="s">
        <v>25</v>
      </c>
      <c r="D2" s="93"/>
      <c r="E2" s="93"/>
      <c r="F2" s="93"/>
      <c r="G2" s="93"/>
      <c r="H2" s="93"/>
      <c r="I2" s="93"/>
      <c r="J2" s="93"/>
    </row>
    <row r="3" spans="1:10" s="5" customFormat="1" ht="15.75" thickBot="1">
      <c r="A3" s="6"/>
      <c r="B3" s="41"/>
      <c r="C3" s="10"/>
      <c r="D3" s="94"/>
      <c r="E3" s="94"/>
      <c r="F3" s="94"/>
      <c r="G3" s="11"/>
      <c r="H3" s="11"/>
      <c r="I3" s="11"/>
      <c r="J3" s="11"/>
    </row>
    <row r="4" spans="1:10" ht="38.25">
      <c r="A4" s="12" t="s">
        <v>0</v>
      </c>
      <c r="B4" s="42" t="s">
        <v>1</v>
      </c>
      <c r="C4" s="13" t="s">
        <v>2</v>
      </c>
      <c r="D4" s="13" t="s">
        <v>3</v>
      </c>
      <c r="E4" s="14"/>
      <c r="F4" s="14" t="s">
        <v>5</v>
      </c>
      <c r="G4" s="15" t="s">
        <v>6</v>
      </c>
      <c r="H4" s="15" t="s">
        <v>18</v>
      </c>
      <c r="I4" s="14" t="s">
        <v>7</v>
      </c>
      <c r="J4" s="16" t="s">
        <v>8</v>
      </c>
    </row>
    <row r="5" spans="1:10" s="2" customFormat="1" ht="51">
      <c r="A5" s="28">
        <v>1</v>
      </c>
      <c r="B5" s="43" t="s">
        <v>26</v>
      </c>
      <c r="C5" s="21" t="s">
        <v>27</v>
      </c>
      <c r="D5" s="23">
        <f>'SP2'!D5+'SP 3'!D5+'SP 8'!D5+'SP 9'!D5+'ZSP 3'!D5+'SP 28'!D5+'SP 29'!D5+'SP 42'!D5+'SP 44'!D5+'SP 53'!D5+'SP 58'!D5+'SP 64'!D5+'SP 71'!D5+'ZS 21'!D5+'SP 76'!D5+'SP 96'!D5+'SP 99'!D5+'SP 113'!D5+'SP 118'!D5+'SP Chrząstawa '!D5</f>
        <v>18</v>
      </c>
      <c r="E5" s="20"/>
      <c r="F5" s="19">
        <f t="shared" ref="F5" si="0">E5*D5</f>
        <v>0</v>
      </c>
      <c r="G5" s="18"/>
      <c r="H5" s="22">
        <f>J5-F5</f>
        <v>0</v>
      </c>
      <c r="I5" s="19">
        <f>E5*G5%+E5</f>
        <v>0</v>
      </c>
      <c r="J5" s="29">
        <f>I5*D5</f>
        <v>0</v>
      </c>
    </row>
    <row r="6" spans="1:10" s="2" customFormat="1" ht="51">
      <c r="A6" s="28">
        <v>2</v>
      </c>
      <c r="B6" s="43" t="s">
        <v>28</v>
      </c>
      <c r="C6" s="21" t="s">
        <v>125</v>
      </c>
      <c r="D6" s="49">
        <f>'SP2'!D6+'SP 3'!D6+'SP 8'!D6+'SP 9'!D6+'ZSP 3'!D6+'SP 28'!D6+'SP 29'!D6+'SP 42'!D6+'SP 44'!D6+'SP 53'!D6+'SP 58'!D6+'SP 64'!D6+'SP 71'!D6+'ZS 21'!D6+'SP 76'!D6+'SP 96'!D6+'SP 99'!D6+'SP 113'!D6+'SP 118'!D6+'SP Chrząstawa '!D6</f>
        <v>16</v>
      </c>
      <c r="E6" s="20"/>
      <c r="F6" s="19">
        <f t="shared" ref="F6:F48" si="1">E6*D6</f>
        <v>0</v>
      </c>
      <c r="G6" s="18"/>
      <c r="H6" s="22">
        <f t="shared" ref="H6:H48" si="2">J6-F6</f>
        <v>0</v>
      </c>
      <c r="I6" s="19">
        <f t="shared" ref="I6:I48" si="3">E6*G6%+E6</f>
        <v>0</v>
      </c>
      <c r="J6" s="29">
        <f t="shared" ref="J6:J48" si="4">I6*D6</f>
        <v>0</v>
      </c>
    </row>
    <row r="7" spans="1:10" s="2" customFormat="1" ht="38.25">
      <c r="A7" s="28">
        <v>3</v>
      </c>
      <c r="B7" s="43" t="s">
        <v>29</v>
      </c>
      <c r="C7" s="21" t="s">
        <v>115</v>
      </c>
      <c r="D7" s="49">
        <f>'SP2'!D7+'SP 3'!D7+'SP 8'!D7+'SP 9'!D7+'ZSP 3'!D7+'SP 28'!D7+'SP 29'!D7+'SP 42'!D7+'SP 44'!D7+'SP 53'!D7+'SP 58'!D7+'SP 64'!D7+'SP 71'!D7+'ZS 21'!D7+'SP 76'!D7+'SP 96'!D7+'SP 99'!D7+'SP 113'!D7+'SP 118'!D7+'SP Chrząstawa '!D7</f>
        <v>17</v>
      </c>
      <c r="E7" s="20"/>
      <c r="F7" s="19">
        <f t="shared" si="1"/>
        <v>0</v>
      </c>
      <c r="G7" s="18"/>
      <c r="H7" s="22">
        <f t="shared" si="2"/>
        <v>0</v>
      </c>
      <c r="I7" s="19">
        <f t="shared" si="3"/>
        <v>0</v>
      </c>
      <c r="J7" s="29">
        <f t="shared" si="4"/>
        <v>0</v>
      </c>
    </row>
    <row r="8" spans="1:10" s="2" customFormat="1" ht="38.25">
      <c r="A8" s="28">
        <v>4</v>
      </c>
      <c r="B8" s="43" t="s">
        <v>117</v>
      </c>
      <c r="C8" s="21" t="s">
        <v>30</v>
      </c>
      <c r="D8" s="49">
        <f>'SP2'!D8+'SP 3'!D8+'SP 8'!D8+'SP 9'!D8+'ZSP 3'!D8+'SP 28'!D8+'SP 29'!D8+'SP 42'!D8+'SP 44'!D8+'SP 53'!D8+'SP 58'!D8+'SP 64'!D8+'SP 71'!D8+'ZS 21'!D8+'SP 76'!D8+'SP 96'!D8+'SP 99'!D8+'SP 113'!D8+'SP 118'!D8+'SP Chrząstawa '!D8</f>
        <v>15</v>
      </c>
      <c r="E8" s="20"/>
      <c r="F8" s="19">
        <f t="shared" si="1"/>
        <v>0</v>
      </c>
      <c r="G8" s="18"/>
      <c r="H8" s="22">
        <f t="shared" si="2"/>
        <v>0</v>
      </c>
      <c r="I8" s="19">
        <f t="shared" si="3"/>
        <v>0</v>
      </c>
      <c r="J8" s="29">
        <f t="shared" si="4"/>
        <v>0</v>
      </c>
    </row>
    <row r="9" spans="1:10" s="2" customFormat="1" ht="76.5">
      <c r="A9" s="28">
        <v>5</v>
      </c>
      <c r="B9" s="43" t="s">
        <v>31</v>
      </c>
      <c r="C9" s="21" t="s">
        <v>32</v>
      </c>
      <c r="D9" s="49">
        <f>'SP2'!D9+'SP 3'!D9+'SP 8'!D9+'SP 9'!D9+'ZSP 3'!D9+'SP 28'!D9+'SP 29'!D9+'SP 42'!D9+'SP 44'!D9+'SP 53'!D9+'SP 58'!D9+'SP 64'!D9+'SP 71'!D9+'ZS 21'!D9+'SP 76'!D9+'SP 96'!D9+'SP 99'!D9+'SP 113'!D9+'SP 118'!D9+'SP Chrząstawa '!D9</f>
        <v>16</v>
      </c>
      <c r="E9" s="20"/>
      <c r="F9" s="19">
        <f t="shared" si="1"/>
        <v>0</v>
      </c>
      <c r="G9" s="18"/>
      <c r="H9" s="22">
        <f t="shared" si="2"/>
        <v>0</v>
      </c>
      <c r="I9" s="19">
        <f t="shared" si="3"/>
        <v>0</v>
      </c>
      <c r="J9" s="29">
        <f t="shared" si="4"/>
        <v>0</v>
      </c>
    </row>
    <row r="10" spans="1:10" s="2" customFormat="1" ht="25.5">
      <c r="A10" s="28">
        <v>6</v>
      </c>
      <c r="B10" s="43" t="s">
        <v>33</v>
      </c>
      <c r="C10" s="21" t="s">
        <v>34</v>
      </c>
      <c r="D10" s="49">
        <f>'SP2'!D10+'SP 3'!D10+'SP 8'!D10+'SP 9'!D10+'ZSP 3'!D10+'SP 28'!D10+'SP 29'!D10+'SP 42'!D10+'SP 44'!D10+'SP 53'!D10+'SP 58'!D10+'SP 64'!D10+'SP 71'!D10+'ZS 21'!D10+'SP 76'!D10+'SP 96'!D10+'SP 99'!D10+'SP 113'!D10+'SP 118'!D10+'SP Chrząstawa '!D10</f>
        <v>17</v>
      </c>
      <c r="E10" s="20"/>
      <c r="F10" s="19">
        <f t="shared" si="1"/>
        <v>0</v>
      </c>
      <c r="G10" s="18"/>
      <c r="H10" s="22">
        <f t="shared" si="2"/>
        <v>0</v>
      </c>
      <c r="I10" s="19">
        <f t="shared" si="3"/>
        <v>0</v>
      </c>
      <c r="J10" s="29">
        <f t="shared" si="4"/>
        <v>0</v>
      </c>
    </row>
    <row r="11" spans="1:10" s="2" customFormat="1" ht="25.5">
      <c r="A11" s="28">
        <v>7</v>
      </c>
      <c r="B11" s="43" t="s">
        <v>35</v>
      </c>
      <c r="C11" s="21" t="s">
        <v>36</v>
      </c>
      <c r="D11" s="49">
        <f>'SP2'!D11+'SP 3'!D11+'SP 8'!D11+'SP 9'!D11+'ZSP 3'!D11+'SP 28'!D11+'SP 29'!D11+'SP 42'!D11+'SP 44'!D11+'SP 53'!D11+'SP 58'!D11+'SP 64'!D11+'SP 71'!D11+'ZS 21'!D11+'SP 76'!D11+'SP 96'!D11+'SP 99'!D11+'SP 113'!D11+'SP 118'!D11+'SP Chrząstawa '!D11</f>
        <v>24</v>
      </c>
      <c r="E11" s="20"/>
      <c r="F11" s="19">
        <f t="shared" si="1"/>
        <v>0</v>
      </c>
      <c r="G11" s="18"/>
      <c r="H11" s="22">
        <f t="shared" si="2"/>
        <v>0</v>
      </c>
      <c r="I11" s="19">
        <f t="shared" si="3"/>
        <v>0</v>
      </c>
      <c r="J11" s="29">
        <f t="shared" si="4"/>
        <v>0</v>
      </c>
    </row>
    <row r="12" spans="1:10" s="2" customFormat="1" ht="51">
      <c r="A12" s="28">
        <v>8</v>
      </c>
      <c r="B12" s="43" t="s">
        <v>37</v>
      </c>
      <c r="C12" s="21" t="s">
        <v>38</v>
      </c>
      <c r="D12" s="49">
        <f>'SP2'!D12+'SP 3'!D12+'SP 8'!D12+'SP 9'!D12+'ZSP 3'!D12+'SP 28'!D12+'SP 29'!D12+'SP 42'!D12+'SP 44'!D12+'SP 53'!D12+'SP 58'!D12+'SP 64'!D12+'SP 71'!D12+'ZS 21'!D12+'SP 76'!D12+'SP 96'!D12+'SP 99'!D12+'SP 113'!D12+'SP 118'!D12+'SP Chrząstawa '!D12</f>
        <v>98</v>
      </c>
      <c r="E12" s="20"/>
      <c r="F12" s="19">
        <f t="shared" si="1"/>
        <v>0</v>
      </c>
      <c r="G12" s="18"/>
      <c r="H12" s="22">
        <f t="shared" si="2"/>
        <v>0</v>
      </c>
      <c r="I12" s="19">
        <f t="shared" si="3"/>
        <v>0</v>
      </c>
      <c r="J12" s="29">
        <f t="shared" si="4"/>
        <v>0</v>
      </c>
    </row>
    <row r="13" spans="1:10" s="2" customFormat="1" ht="51">
      <c r="A13" s="28">
        <v>9</v>
      </c>
      <c r="B13" s="43" t="s">
        <v>39</v>
      </c>
      <c r="C13" s="21" t="s">
        <v>40</v>
      </c>
      <c r="D13" s="49">
        <f>'SP2'!D13+'SP 3'!D13+'SP 8'!D13+'SP 9'!D13+'ZSP 3'!D13+'SP 28'!D13+'SP 29'!D13+'SP 42'!D13+'SP 44'!D13+'SP 53'!D13+'SP 58'!D13+'SP 64'!D13+'SP 71'!D13+'ZS 21'!D13+'SP 76'!D13+'SP 96'!D13+'SP 99'!D13+'SP 113'!D13+'SP 118'!D13+'SP Chrząstawa '!D13</f>
        <v>111</v>
      </c>
      <c r="E13" s="20"/>
      <c r="F13" s="19">
        <f t="shared" si="1"/>
        <v>0</v>
      </c>
      <c r="G13" s="18"/>
      <c r="H13" s="22">
        <f t="shared" si="2"/>
        <v>0</v>
      </c>
      <c r="I13" s="19">
        <f t="shared" si="3"/>
        <v>0</v>
      </c>
      <c r="J13" s="29">
        <f t="shared" si="4"/>
        <v>0</v>
      </c>
    </row>
    <row r="14" spans="1:10" s="2" customFormat="1" ht="25.5">
      <c r="A14" s="28">
        <v>10</v>
      </c>
      <c r="B14" s="43" t="s">
        <v>41</v>
      </c>
      <c r="C14" s="21" t="s">
        <v>42</v>
      </c>
      <c r="D14" s="49">
        <f>'SP2'!D14+'SP 3'!D14+'SP 8'!D14+'SP 9'!D14+'ZSP 3'!D14+'SP 28'!D14+'SP 29'!D14+'SP 42'!D14+'SP 44'!D14+'SP 53'!D14+'SP 58'!D14+'SP 64'!D14+'SP 71'!D14+'ZS 21'!D14+'SP 76'!D14+'SP 96'!D14+'SP 99'!D14+'SP 113'!D14+'SP 118'!D14+'SP Chrząstawa '!D14</f>
        <v>96</v>
      </c>
      <c r="E14" s="20"/>
      <c r="F14" s="19">
        <f t="shared" si="1"/>
        <v>0</v>
      </c>
      <c r="G14" s="18"/>
      <c r="H14" s="22">
        <f t="shared" si="2"/>
        <v>0</v>
      </c>
      <c r="I14" s="19">
        <f t="shared" si="3"/>
        <v>0</v>
      </c>
      <c r="J14" s="29">
        <f t="shared" si="4"/>
        <v>0</v>
      </c>
    </row>
    <row r="15" spans="1:10" s="2" customFormat="1" ht="25.5">
      <c r="A15" s="28">
        <v>11</v>
      </c>
      <c r="B15" s="43" t="s">
        <v>43</v>
      </c>
      <c r="C15" s="21" t="s">
        <v>44</v>
      </c>
      <c r="D15" s="49">
        <f>'SP2'!D15+'SP 3'!D15+'SP 8'!D15+'SP 9'!D15+'ZSP 3'!D15+'SP 28'!D15+'SP 29'!D15+'SP 42'!D15+'SP 44'!D15+'SP 53'!D15+'SP 58'!D15+'SP 64'!D15+'SP 71'!D15+'ZS 21'!D15+'SP 76'!D15+'SP 96'!D15+'SP 99'!D15+'SP 113'!D15+'SP 118'!D15+'SP Chrząstawa '!D15</f>
        <v>12</v>
      </c>
      <c r="E15" s="20"/>
      <c r="F15" s="19">
        <f t="shared" si="1"/>
        <v>0</v>
      </c>
      <c r="G15" s="18"/>
      <c r="H15" s="22">
        <f t="shared" si="2"/>
        <v>0</v>
      </c>
      <c r="I15" s="19">
        <f t="shared" si="3"/>
        <v>0</v>
      </c>
      <c r="J15" s="29">
        <f t="shared" si="4"/>
        <v>0</v>
      </c>
    </row>
    <row r="16" spans="1:10" s="2" customFormat="1" ht="38.25">
      <c r="A16" s="28">
        <v>12</v>
      </c>
      <c r="B16" s="43" t="s">
        <v>45</v>
      </c>
      <c r="C16" s="21" t="s">
        <v>46</v>
      </c>
      <c r="D16" s="49">
        <f>'SP2'!D16+'SP 3'!D16+'SP 8'!D16+'SP 9'!D16+'ZSP 3'!D16+'SP 28'!D16+'SP 29'!D16+'SP 42'!D16+'SP 44'!D16+'SP 53'!D16+'SP 58'!D16+'SP 64'!D16+'SP 71'!D16+'ZS 21'!D16+'SP 76'!D16+'SP 96'!D16+'SP 99'!D16+'SP 113'!D16+'SP 118'!D16+'SP Chrząstawa '!D16</f>
        <v>15</v>
      </c>
      <c r="E16" s="20"/>
      <c r="F16" s="19">
        <f t="shared" si="1"/>
        <v>0</v>
      </c>
      <c r="G16" s="18"/>
      <c r="H16" s="22">
        <f t="shared" si="2"/>
        <v>0</v>
      </c>
      <c r="I16" s="19">
        <f t="shared" si="3"/>
        <v>0</v>
      </c>
      <c r="J16" s="29">
        <f t="shared" si="4"/>
        <v>0</v>
      </c>
    </row>
    <row r="17" spans="1:10" s="2" customFormat="1" ht="38.25">
      <c r="A17" s="28">
        <v>13</v>
      </c>
      <c r="B17" s="43" t="s">
        <v>47</v>
      </c>
      <c r="C17" s="21" t="s">
        <v>48</v>
      </c>
      <c r="D17" s="49">
        <f>'SP2'!D17+'SP 3'!D17+'SP 8'!D17+'SP 9'!D17+'ZSP 3'!D17+'SP 28'!D17+'SP 29'!D17+'SP 42'!D17+'SP 44'!D17+'SP 53'!D17+'SP 58'!D17+'SP 64'!D17+'SP 71'!D17+'ZS 21'!D17+'SP 76'!D17+'SP 96'!D17+'SP 99'!D17+'SP 113'!D17+'SP 118'!D17+'SP Chrząstawa '!D17</f>
        <v>15</v>
      </c>
      <c r="E17" s="20"/>
      <c r="F17" s="19">
        <f t="shared" si="1"/>
        <v>0</v>
      </c>
      <c r="G17" s="18"/>
      <c r="H17" s="22">
        <f t="shared" si="2"/>
        <v>0</v>
      </c>
      <c r="I17" s="19">
        <f t="shared" si="3"/>
        <v>0</v>
      </c>
      <c r="J17" s="29">
        <f t="shared" si="4"/>
        <v>0</v>
      </c>
    </row>
    <row r="18" spans="1:10" s="2" customFormat="1" ht="38.25">
      <c r="A18" s="28">
        <v>14</v>
      </c>
      <c r="B18" s="43" t="s">
        <v>49</v>
      </c>
      <c r="C18" s="21" t="s">
        <v>50</v>
      </c>
      <c r="D18" s="49">
        <f>'SP2'!D18+'SP 3'!D18+'SP 8'!D18+'SP 9'!D18+'ZSP 3'!D18+'SP 28'!D18+'SP 29'!D18+'SP 42'!D18+'SP 44'!D18+'SP 53'!D18+'SP 58'!D18+'SP 64'!D18+'SP 71'!D18+'ZS 21'!D18+'SP 76'!D18+'SP 96'!D18+'SP 99'!D18+'SP 113'!D18+'SP 118'!D18+'SP Chrząstawa '!D18</f>
        <v>41</v>
      </c>
      <c r="E18" s="20"/>
      <c r="F18" s="19">
        <f t="shared" si="1"/>
        <v>0</v>
      </c>
      <c r="G18" s="18"/>
      <c r="H18" s="22">
        <f t="shared" si="2"/>
        <v>0</v>
      </c>
      <c r="I18" s="19">
        <f t="shared" si="3"/>
        <v>0</v>
      </c>
      <c r="J18" s="29">
        <f t="shared" si="4"/>
        <v>0</v>
      </c>
    </row>
    <row r="19" spans="1:10" s="2" customFormat="1" ht="165.75">
      <c r="A19" s="28">
        <v>15</v>
      </c>
      <c r="B19" s="43" t="s">
        <v>51</v>
      </c>
      <c r="C19" s="21" t="s">
        <v>109</v>
      </c>
      <c r="D19" s="49">
        <f>'SP2'!D19+'SP 3'!D19+'SP 8'!D19+'SP 9'!D19+'ZSP 3'!D19+'SP 28'!D19+'SP 29'!D19+'SP 42'!D19+'SP 44'!D19+'SP 53'!D19+'SP 58'!D19+'SP 64'!D19+'SP 71'!D19+'ZS 21'!D19+'SP 76'!D19+'SP 96'!D19+'SP 99'!D19+'SP 113'!D19+'SP 118'!D19+'SP Chrząstawa '!D19</f>
        <v>51</v>
      </c>
      <c r="E19" s="20"/>
      <c r="F19" s="19">
        <f t="shared" si="1"/>
        <v>0</v>
      </c>
      <c r="G19" s="18"/>
      <c r="H19" s="22">
        <f t="shared" si="2"/>
        <v>0</v>
      </c>
      <c r="I19" s="19">
        <f t="shared" si="3"/>
        <v>0</v>
      </c>
      <c r="J19" s="29">
        <f t="shared" si="4"/>
        <v>0</v>
      </c>
    </row>
    <row r="20" spans="1:10" s="2" customFormat="1" ht="25.5">
      <c r="A20" s="28">
        <v>16</v>
      </c>
      <c r="B20" s="43" t="s">
        <v>52</v>
      </c>
      <c r="C20" s="21" t="s">
        <v>53</v>
      </c>
      <c r="D20" s="49">
        <f>'SP2'!D20+'SP 3'!D20+'SP 8'!D20+'SP 9'!D20+'ZSP 3'!D20+'SP 28'!D20+'SP 29'!D20+'SP 42'!D20+'SP 44'!D20+'SP 53'!D20+'SP 58'!D20+'SP 64'!D20+'SP 71'!D20+'ZS 21'!D20+'SP 76'!D20+'SP 96'!D20+'SP 99'!D20+'SP 113'!D20+'SP 118'!D20+'SP Chrząstawa '!D20</f>
        <v>17</v>
      </c>
      <c r="E20" s="20"/>
      <c r="F20" s="19">
        <f t="shared" si="1"/>
        <v>0</v>
      </c>
      <c r="G20" s="18"/>
      <c r="H20" s="22">
        <f t="shared" si="2"/>
        <v>0</v>
      </c>
      <c r="I20" s="19">
        <f t="shared" si="3"/>
        <v>0</v>
      </c>
      <c r="J20" s="29">
        <f t="shared" si="4"/>
        <v>0</v>
      </c>
    </row>
    <row r="21" spans="1:10" s="2" customFormat="1" ht="25.5">
      <c r="A21" s="28">
        <v>17</v>
      </c>
      <c r="B21" s="43" t="s">
        <v>54</v>
      </c>
      <c r="C21" s="21" t="s">
        <v>55</v>
      </c>
      <c r="D21" s="49">
        <f>'SP2'!D21+'SP 3'!D21+'SP 8'!D21+'SP 9'!D21+'ZSP 3'!D21+'SP 28'!D21+'SP 29'!D21+'SP 42'!D21+'SP 44'!D21+'SP 53'!D21+'SP 58'!D21+'SP 64'!D21+'SP 71'!D21+'ZS 21'!D21+'SP 76'!D21+'SP 96'!D21+'SP 99'!D21+'SP 113'!D21+'SP 118'!D21+'SP Chrząstawa '!D21</f>
        <v>96</v>
      </c>
      <c r="E21" s="20"/>
      <c r="F21" s="19">
        <f t="shared" si="1"/>
        <v>0</v>
      </c>
      <c r="G21" s="18"/>
      <c r="H21" s="22">
        <f t="shared" si="2"/>
        <v>0</v>
      </c>
      <c r="I21" s="19">
        <f t="shared" si="3"/>
        <v>0</v>
      </c>
      <c r="J21" s="29">
        <f t="shared" si="4"/>
        <v>0</v>
      </c>
    </row>
    <row r="22" spans="1:10" s="2" customFormat="1" ht="51">
      <c r="A22" s="28">
        <v>18</v>
      </c>
      <c r="B22" s="43" t="s">
        <v>56</v>
      </c>
      <c r="C22" s="21" t="s">
        <v>110</v>
      </c>
      <c r="D22" s="49">
        <f>'SP2'!D22+'SP 3'!D22+'SP 8'!D22+'SP 9'!D22+'ZSP 3'!D22+'SP 28'!D22+'SP 29'!D22+'SP 42'!D22+'SP 44'!D22+'SP 53'!D22+'SP 58'!D22+'SP 64'!D22+'SP 71'!D22+'ZS 21'!D22+'SP 76'!D22+'SP 96'!D22+'SP 99'!D22+'SP 113'!D22+'SP 118'!D22+'SP Chrząstawa '!D22</f>
        <v>244</v>
      </c>
      <c r="E22" s="20"/>
      <c r="F22" s="19">
        <f t="shared" si="1"/>
        <v>0</v>
      </c>
      <c r="G22" s="18"/>
      <c r="H22" s="22">
        <f t="shared" si="2"/>
        <v>0</v>
      </c>
      <c r="I22" s="19">
        <f t="shared" si="3"/>
        <v>0</v>
      </c>
      <c r="J22" s="29">
        <f t="shared" si="4"/>
        <v>0</v>
      </c>
    </row>
    <row r="23" spans="1:10" s="2" customFormat="1" ht="25.5">
      <c r="A23" s="28">
        <v>19</v>
      </c>
      <c r="B23" s="43" t="s">
        <v>57</v>
      </c>
      <c r="C23" s="21" t="s">
        <v>58</v>
      </c>
      <c r="D23" s="49">
        <f>'SP2'!D23+'SP 3'!D23+'SP 8'!D23+'SP 9'!D23+'ZSP 3'!D23+'SP 28'!D23+'SP 29'!D23+'SP 42'!D23+'SP 44'!D23+'SP 53'!D23+'SP 58'!D23+'SP 64'!D23+'SP 71'!D23+'ZS 21'!D23+'SP 76'!D23+'SP 96'!D23+'SP 99'!D23+'SP 113'!D23+'SP 118'!D23+'SP Chrząstawa '!D23</f>
        <v>19</v>
      </c>
      <c r="E23" s="20"/>
      <c r="F23" s="19">
        <f t="shared" si="1"/>
        <v>0</v>
      </c>
      <c r="G23" s="18"/>
      <c r="H23" s="22">
        <f t="shared" si="2"/>
        <v>0</v>
      </c>
      <c r="I23" s="19">
        <f t="shared" si="3"/>
        <v>0</v>
      </c>
      <c r="J23" s="29">
        <f t="shared" si="4"/>
        <v>0</v>
      </c>
    </row>
    <row r="24" spans="1:10" s="2" customFormat="1" ht="25.5">
      <c r="A24" s="28">
        <v>20</v>
      </c>
      <c r="B24" s="43" t="s">
        <v>59</v>
      </c>
      <c r="C24" s="21" t="s">
        <v>60</v>
      </c>
      <c r="D24" s="49">
        <f>'SP2'!D24+'SP 3'!D24+'SP 8'!D24+'SP 9'!D24+'ZSP 3'!D24+'SP 28'!D24+'SP 29'!D24+'SP 42'!D24+'SP 44'!D24+'SP 53'!D24+'SP 58'!D24+'SP 64'!D24+'SP 71'!D24+'ZS 21'!D24+'SP 76'!D24+'SP 96'!D24+'SP 99'!D24+'SP 113'!D24+'SP 118'!D24+'SP Chrząstawa '!D24</f>
        <v>17</v>
      </c>
      <c r="E24" s="20"/>
      <c r="F24" s="19">
        <f t="shared" si="1"/>
        <v>0</v>
      </c>
      <c r="G24" s="18"/>
      <c r="H24" s="22">
        <f t="shared" si="2"/>
        <v>0</v>
      </c>
      <c r="I24" s="19">
        <f t="shared" si="3"/>
        <v>0</v>
      </c>
      <c r="J24" s="29">
        <f t="shared" si="4"/>
        <v>0</v>
      </c>
    </row>
    <row r="25" spans="1:10" s="2" customFormat="1">
      <c r="A25" s="28">
        <v>21</v>
      </c>
      <c r="B25" s="43" t="s">
        <v>61</v>
      </c>
      <c r="C25" s="21" t="s">
        <v>62</v>
      </c>
      <c r="D25" s="49">
        <f>'SP2'!D25+'SP 3'!D25+'SP 8'!D25+'SP 9'!D25+'ZSP 3'!D25+'SP 28'!D25+'SP 29'!D25+'SP 42'!D25+'SP 44'!D25+'SP 53'!D25+'SP 58'!D25+'SP 64'!D25+'SP 71'!D25+'ZS 21'!D25+'SP 76'!D25+'SP 96'!D25+'SP 99'!D25+'SP 113'!D25+'SP 118'!D25+'SP Chrząstawa '!D25</f>
        <v>17</v>
      </c>
      <c r="E25" s="20"/>
      <c r="F25" s="19">
        <f t="shared" si="1"/>
        <v>0</v>
      </c>
      <c r="G25" s="18"/>
      <c r="H25" s="22">
        <f t="shared" si="2"/>
        <v>0</v>
      </c>
      <c r="I25" s="19">
        <f t="shared" si="3"/>
        <v>0</v>
      </c>
      <c r="J25" s="29">
        <f t="shared" si="4"/>
        <v>0</v>
      </c>
    </row>
    <row r="26" spans="1:10" s="2" customFormat="1" ht="25.5">
      <c r="A26" s="28">
        <v>22</v>
      </c>
      <c r="B26" s="43" t="s">
        <v>63</v>
      </c>
      <c r="C26" s="21" t="s">
        <v>64</v>
      </c>
      <c r="D26" s="49">
        <f>'SP2'!D26+'SP 3'!D26+'SP 8'!D26+'SP 9'!D26+'ZSP 3'!D26+'SP 28'!D26+'SP 29'!D26+'SP 42'!D26+'SP 44'!D26+'SP 53'!D26+'SP 58'!D26+'SP 64'!D26+'SP 71'!D26+'ZS 21'!D26+'SP 76'!D26+'SP 96'!D26+'SP 99'!D26+'SP 113'!D26+'SP 118'!D26+'SP Chrząstawa '!D26</f>
        <v>15</v>
      </c>
      <c r="E26" s="20"/>
      <c r="F26" s="19">
        <f t="shared" si="1"/>
        <v>0</v>
      </c>
      <c r="G26" s="18"/>
      <c r="H26" s="22">
        <f t="shared" si="2"/>
        <v>0</v>
      </c>
      <c r="I26" s="19">
        <f t="shared" si="3"/>
        <v>0</v>
      </c>
      <c r="J26" s="29">
        <f t="shared" si="4"/>
        <v>0</v>
      </c>
    </row>
    <row r="27" spans="1:10" s="2" customFormat="1" ht="38.25">
      <c r="A27" s="28">
        <v>23</v>
      </c>
      <c r="B27" s="43" t="s">
        <v>65</v>
      </c>
      <c r="C27" s="21" t="s">
        <v>66</v>
      </c>
      <c r="D27" s="49">
        <f>'SP2'!D27+'SP 3'!D27+'SP 8'!D27+'SP 9'!D27+'ZSP 3'!D27+'SP 28'!D27+'SP 29'!D27+'SP 42'!D27+'SP 44'!D27+'SP 53'!D27+'SP 58'!D27+'SP 64'!D27+'SP 71'!D27+'ZS 21'!D27+'SP 76'!D27+'SP 96'!D27+'SP 99'!D27+'SP 113'!D27+'SP 118'!D27+'SP Chrząstawa '!D27</f>
        <v>18</v>
      </c>
      <c r="E27" s="20"/>
      <c r="F27" s="19">
        <f t="shared" si="1"/>
        <v>0</v>
      </c>
      <c r="G27" s="18"/>
      <c r="H27" s="22">
        <f t="shared" si="2"/>
        <v>0</v>
      </c>
      <c r="I27" s="19">
        <f t="shared" si="3"/>
        <v>0</v>
      </c>
      <c r="J27" s="29">
        <f t="shared" si="4"/>
        <v>0</v>
      </c>
    </row>
    <row r="28" spans="1:10" s="2" customFormat="1" ht="51">
      <c r="A28" s="28">
        <v>24</v>
      </c>
      <c r="B28" s="43" t="s">
        <v>67</v>
      </c>
      <c r="C28" s="21" t="s">
        <v>68</v>
      </c>
      <c r="D28" s="49">
        <f>'SP2'!D28+'SP 3'!D28+'SP 8'!D28+'SP 9'!D28+'ZSP 3'!D28+'SP 28'!D28+'SP 29'!D28+'SP 42'!D28+'SP 44'!D28+'SP 53'!D28+'SP 58'!D28+'SP 64'!D28+'SP 71'!D28+'ZS 21'!D28+'SP 76'!D28+'SP 96'!D28+'SP 99'!D28+'SP 113'!D28+'SP 118'!D28+'SP Chrząstawa '!D28</f>
        <v>254</v>
      </c>
      <c r="E28" s="20"/>
      <c r="F28" s="19">
        <f t="shared" si="1"/>
        <v>0</v>
      </c>
      <c r="G28" s="18"/>
      <c r="H28" s="22">
        <f t="shared" si="2"/>
        <v>0</v>
      </c>
      <c r="I28" s="19">
        <f t="shared" si="3"/>
        <v>0</v>
      </c>
      <c r="J28" s="29">
        <f t="shared" si="4"/>
        <v>0</v>
      </c>
    </row>
    <row r="29" spans="1:10" s="2" customFormat="1" ht="51">
      <c r="A29" s="28">
        <v>25</v>
      </c>
      <c r="B29" s="43" t="s">
        <v>69</v>
      </c>
      <c r="C29" s="21" t="s">
        <v>70</v>
      </c>
      <c r="D29" s="49">
        <f>'SP2'!D29+'SP 3'!D29+'SP 8'!D29+'SP 9'!D29+'ZSP 3'!D29+'SP 28'!D29+'SP 29'!D29+'SP 42'!D29+'SP 44'!D29+'SP 53'!D29+'SP 58'!D29+'SP 64'!D29+'SP 71'!D29+'ZS 21'!D29+'SP 76'!D29+'SP 96'!D29+'SP 99'!D29+'SP 113'!D29+'SP 118'!D29+'SP Chrząstawa '!D29</f>
        <v>19</v>
      </c>
      <c r="E29" s="20"/>
      <c r="F29" s="19">
        <f t="shared" si="1"/>
        <v>0</v>
      </c>
      <c r="G29" s="18"/>
      <c r="H29" s="22">
        <f t="shared" si="2"/>
        <v>0</v>
      </c>
      <c r="I29" s="19">
        <f t="shared" si="3"/>
        <v>0</v>
      </c>
      <c r="J29" s="29">
        <f t="shared" si="4"/>
        <v>0</v>
      </c>
    </row>
    <row r="30" spans="1:10" s="2" customFormat="1" ht="51">
      <c r="A30" s="28">
        <v>26</v>
      </c>
      <c r="B30" s="43" t="s">
        <v>71</v>
      </c>
      <c r="C30" s="21" t="s">
        <v>72</v>
      </c>
      <c r="D30" s="49">
        <f>'SP2'!D30+'SP 3'!D30+'SP 8'!D30+'SP 9'!D30+'ZSP 3'!D30+'SP 28'!D30+'SP 29'!D30+'SP 42'!D30+'SP 44'!D30+'SP 53'!D30+'SP 58'!D30+'SP 64'!D30+'SP 71'!D30+'ZS 21'!D30+'SP 76'!D30+'SP 96'!D30+'SP 99'!D30+'SP 113'!D30+'SP 118'!D30+'SP Chrząstawa '!D30</f>
        <v>17</v>
      </c>
      <c r="E30" s="20"/>
      <c r="F30" s="19">
        <f t="shared" si="1"/>
        <v>0</v>
      </c>
      <c r="G30" s="18"/>
      <c r="H30" s="22">
        <f t="shared" si="2"/>
        <v>0</v>
      </c>
      <c r="I30" s="19">
        <f t="shared" si="3"/>
        <v>0</v>
      </c>
      <c r="J30" s="29">
        <f t="shared" si="4"/>
        <v>0</v>
      </c>
    </row>
    <row r="31" spans="1:10" s="2" customFormat="1" ht="63.75">
      <c r="A31" s="28">
        <v>27</v>
      </c>
      <c r="B31" s="43" t="s">
        <v>73</v>
      </c>
      <c r="C31" s="21" t="s">
        <v>118</v>
      </c>
      <c r="D31" s="49">
        <f>'SP2'!D31+'SP 3'!D31+'SP 8'!D31+'SP 9'!D31+'ZSP 3'!D31+'SP 28'!D31+'SP 29'!D31+'SP 42'!D31+'SP 44'!D31+'SP 53'!D31+'SP 58'!D31+'SP 64'!D31+'SP 71'!D31+'ZS 21'!D31+'SP 76'!D31+'SP 96'!D31+'SP 99'!D31+'SP 113'!D31+'SP 118'!D31+'SP Chrząstawa '!D31</f>
        <v>18</v>
      </c>
      <c r="E31" s="20"/>
      <c r="F31" s="19">
        <f t="shared" si="1"/>
        <v>0</v>
      </c>
      <c r="G31" s="18"/>
      <c r="H31" s="22">
        <f t="shared" si="2"/>
        <v>0</v>
      </c>
      <c r="I31" s="19">
        <f t="shared" si="3"/>
        <v>0</v>
      </c>
      <c r="J31" s="29">
        <f t="shared" si="4"/>
        <v>0</v>
      </c>
    </row>
    <row r="32" spans="1:10" s="2" customFormat="1" ht="114.75">
      <c r="A32" s="28">
        <v>28</v>
      </c>
      <c r="B32" s="43" t="s">
        <v>74</v>
      </c>
      <c r="C32" s="21" t="s">
        <v>111</v>
      </c>
      <c r="D32" s="49">
        <f>'SP2'!D32+'SP 3'!D32+'SP 8'!D32+'SP 9'!D32+'ZSP 3'!D32+'SP 28'!D32+'SP 29'!D32+'SP 42'!D32+'SP 44'!D32+'SP 53'!D32+'SP 58'!D32+'SP 64'!D32+'SP 71'!D32+'ZS 21'!D32+'SP 76'!D32+'SP 96'!D32+'SP 99'!D32+'SP 113'!D32+'SP 118'!D32+'SP Chrząstawa '!D32</f>
        <v>102</v>
      </c>
      <c r="E32" s="20"/>
      <c r="F32" s="19">
        <f t="shared" si="1"/>
        <v>0</v>
      </c>
      <c r="G32" s="18"/>
      <c r="H32" s="22">
        <f t="shared" si="2"/>
        <v>0</v>
      </c>
      <c r="I32" s="19">
        <f t="shared" si="3"/>
        <v>0</v>
      </c>
      <c r="J32" s="29">
        <f t="shared" si="4"/>
        <v>0</v>
      </c>
    </row>
    <row r="33" spans="1:10" s="2" customFormat="1" ht="63.75">
      <c r="A33" s="28">
        <v>29</v>
      </c>
      <c r="B33" s="43" t="s">
        <v>75</v>
      </c>
      <c r="C33" s="21" t="s">
        <v>112</v>
      </c>
      <c r="D33" s="49">
        <f>'SP2'!D33+'SP 3'!D33+'SP 8'!D33+'SP 9'!D33+'ZSP 3'!D33+'SP 28'!D33+'SP 29'!D33+'SP 42'!D33+'SP 44'!D33+'SP 53'!D33+'SP 58'!D33+'SP 64'!D33+'SP 71'!D33+'ZS 21'!D33+'SP 76'!D33+'SP 96'!D33+'SP 99'!D33+'SP 113'!D33+'SP 118'!D33+'SP Chrząstawa '!D33</f>
        <v>15</v>
      </c>
      <c r="E33" s="20"/>
      <c r="F33" s="19">
        <f t="shared" si="1"/>
        <v>0</v>
      </c>
      <c r="G33" s="18"/>
      <c r="H33" s="22">
        <f t="shared" si="2"/>
        <v>0</v>
      </c>
      <c r="I33" s="19">
        <f t="shared" si="3"/>
        <v>0</v>
      </c>
      <c r="J33" s="29">
        <f t="shared" si="4"/>
        <v>0</v>
      </c>
    </row>
    <row r="34" spans="1:10" s="2" customFormat="1" ht="51">
      <c r="A34" s="28">
        <v>30</v>
      </c>
      <c r="B34" s="43" t="s">
        <v>76</v>
      </c>
      <c r="C34" s="21" t="s">
        <v>77</v>
      </c>
      <c r="D34" s="49">
        <f>'SP2'!D34+'SP 3'!D34+'SP 8'!D34+'SP 9'!D34+'ZSP 3'!D34+'SP 28'!D34+'SP 29'!D34+'SP 42'!D34+'SP 44'!D34+'SP 53'!D34+'SP 58'!D34+'SP 64'!D34+'SP 71'!D34+'ZS 21'!D34+'SP 76'!D34+'SP 96'!D34+'SP 99'!D34+'SP 113'!D34+'SP 118'!D34+'SP Chrząstawa '!D34</f>
        <v>14</v>
      </c>
      <c r="E34" s="20"/>
      <c r="F34" s="19">
        <f t="shared" si="1"/>
        <v>0</v>
      </c>
      <c r="G34" s="18"/>
      <c r="H34" s="22">
        <f t="shared" si="2"/>
        <v>0</v>
      </c>
      <c r="I34" s="19">
        <f t="shared" si="3"/>
        <v>0</v>
      </c>
      <c r="J34" s="29">
        <f t="shared" si="4"/>
        <v>0</v>
      </c>
    </row>
    <row r="35" spans="1:10" s="2" customFormat="1" ht="76.5">
      <c r="A35" s="28">
        <v>31</v>
      </c>
      <c r="B35" s="43" t="s">
        <v>78</v>
      </c>
      <c r="C35" s="21" t="s">
        <v>79</v>
      </c>
      <c r="D35" s="49">
        <f>'SP2'!D35+'SP 3'!D35+'SP 8'!D35+'SP 9'!D35+'ZSP 3'!D35+'SP 28'!D35+'SP 29'!D35+'SP 42'!D35+'SP 44'!D35+'SP 53'!D35+'SP 58'!D35+'SP 64'!D35+'SP 71'!D35+'ZS 21'!D35+'SP 76'!D35+'SP 96'!D35+'SP 99'!D35+'SP 113'!D35+'SP 118'!D35+'SP Chrząstawa '!D35</f>
        <v>15</v>
      </c>
      <c r="E35" s="20"/>
      <c r="F35" s="19">
        <f t="shared" si="1"/>
        <v>0</v>
      </c>
      <c r="G35" s="18"/>
      <c r="H35" s="22">
        <f t="shared" si="2"/>
        <v>0</v>
      </c>
      <c r="I35" s="19">
        <f t="shared" si="3"/>
        <v>0</v>
      </c>
      <c r="J35" s="29">
        <f t="shared" si="4"/>
        <v>0</v>
      </c>
    </row>
    <row r="36" spans="1:10" s="2" customFormat="1" ht="38.25">
      <c r="A36" s="28">
        <v>32</v>
      </c>
      <c r="B36" s="43" t="s">
        <v>80</v>
      </c>
      <c r="C36" s="21" t="s">
        <v>81</v>
      </c>
      <c r="D36" s="49">
        <f>'SP2'!D36+'SP 3'!D36+'SP 8'!D36+'SP 9'!D36+'ZSP 3'!D36+'SP 28'!D36+'SP 29'!D36+'SP 42'!D36+'SP 44'!D36+'SP 53'!D36+'SP 58'!D36+'SP 64'!D36+'SP 71'!D36+'ZS 21'!D36+'SP 76'!D36+'SP 96'!D36+'SP 99'!D36+'SP 113'!D36+'SP 118'!D36+'SP Chrząstawa '!D36</f>
        <v>16</v>
      </c>
      <c r="E36" s="20"/>
      <c r="F36" s="19">
        <f t="shared" si="1"/>
        <v>0</v>
      </c>
      <c r="G36" s="18"/>
      <c r="H36" s="22">
        <f t="shared" si="2"/>
        <v>0</v>
      </c>
      <c r="I36" s="19">
        <f t="shared" si="3"/>
        <v>0</v>
      </c>
      <c r="J36" s="29">
        <f t="shared" si="4"/>
        <v>0</v>
      </c>
    </row>
    <row r="37" spans="1:10" s="2" customFormat="1" ht="89.25">
      <c r="A37" s="28">
        <v>33</v>
      </c>
      <c r="B37" s="43" t="s">
        <v>82</v>
      </c>
      <c r="C37" s="21" t="s">
        <v>113</v>
      </c>
      <c r="D37" s="49">
        <f>'SP2'!D37+'SP 3'!D37+'SP 8'!D37+'SP 9'!D37+'ZSP 3'!D37+'SP 28'!D37+'SP 29'!D37+'SP 42'!D37+'SP 44'!D37+'SP 53'!D37+'SP 58'!D37+'SP 64'!D37+'SP 71'!D37+'ZS 21'!D37+'SP 76'!D37+'SP 96'!D37+'SP 99'!D37+'SP 113'!D37+'SP 118'!D37+'SP Chrząstawa '!D37</f>
        <v>15</v>
      </c>
      <c r="E37" s="20"/>
      <c r="F37" s="19">
        <f t="shared" si="1"/>
        <v>0</v>
      </c>
      <c r="G37" s="18"/>
      <c r="H37" s="22">
        <f t="shared" si="2"/>
        <v>0</v>
      </c>
      <c r="I37" s="19">
        <f t="shared" si="3"/>
        <v>0</v>
      </c>
      <c r="J37" s="29">
        <f t="shared" si="4"/>
        <v>0</v>
      </c>
    </row>
    <row r="38" spans="1:10" s="2" customFormat="1" ht="63.75">
      <c r="A38" s="28">
        <v>34</v>
      </c>
      <c r="B38" s="43" t="s">
        <v>83</v>
      </c>
      <c r="C38" s="21" t="s">
        <v>116</v>
      </c>
      <c r="D38" s="49">
        <f>'SP2'!D38+'SP 3'!D38+'SP 8'!D38+'SP 9'!D38+'ZSP 3'!D38+'SP 28'!D38+'SP 29'!D38+'SP 42'!D38+'SP 44'!D38+'SP 53'!D38+'SP 58'!D38+'SP 64'!D38+'SP 71'!D38+'ZS 21'!D38+'SP 76'!D38+'SP 96'!D38+'SP 99'!D38+'SP 113'!D38+'SP 118'!D38+'SP Chrząstawa '!D38</f>
        <v>18</v>
      </c>
      <c r="E38" s="20"/>
      <c r="F38" s="19">
        <f t="shared" si="1"/>
        <v>0</v>
      </c>
      <c r="G38" s="18"/>
      <c r="H38" s="22">
        <f t="shared" si="2"/>
        <v>0</v>
      </c>
      <c r="I38" s="19">
        <f t="shared" si="3"/>
        <v>0</v>
      </c>
      <c r="J38" s="29">
        <f t="shared" si="4"/>
        <v>0</v>
      </c>
    </row>
    <row r="39" spans="1:10" s="2" customFormat="1" ht="38.25">
      <c r="A39" s="28">
        <v>35</v>
      </c>
      <c r="B39" s="43" t="s">
        <v>84</v>
      </c>
      <c r="C39" s="21" t="s">
        <v>85</v>
      </c>
      <c r="D39" s="49">
        <f>'SP2'!D39+'SP 3'!D39+'SP 8'!D39+'SP 9'!D39+'ZSP 3'!D39+'SP 28'!D39+'SP 29'!D39+'SP 42'!D39+'SP 44'!D39+'SP 53'!D39+'SP 58'!D39+'SP 64'!D39+'SP 71'!D39+'ZS 21'!D39+'SP 76'!D39+'SP 96'!D39+'SP 99'!D39+'SP 113'!D39+'SP 118'!D39+'SP Chrząstawa '!D39</f>
        <v>49</v>
      </c>
      <c r="E39" s="20"/>
      <c r="F39" s="19">
        <f t="shared" si="1"/>
        <v>0</v>
      </c>
      <c r="G39" s="18"/>
      <c r="H39" s="22">
        <f t="shared" si="2"/>
        <v>0</v>
      </c>
      <c r="I39" s="19">
        <f t="shared" si="3"/>
        <v>0</v>
      </c>
      <c r="J39" s="29">
        <f t="shared" si="4"/>
        <v>0</v>
      </c>
    </row>
    <row r="40" spans="1:10" s="2" customFormat="1" ht="38.25">
      <c r="A40" s="28">
        <v>36</v>
      </c>
      <c r="B40" s="43" t="s">
        <v>86</v>
      </c>
      <c r="C40" s="21" t="s">
        <v>87</v>
      </c>
      <c r="D40" s="49">
        <f>'SP2'!D40+'SP 3'!D40+'SP 8'!D40+'SP 9'!D40+'ZSP 3'!D40+'SP 28'!D40+'SP 29'!D40+'SP 42'!D40+'SP 44'!D40+'SP 53'!D40+'SP 58'!D40+'SP 64'!D40+'SP 71'!D40+'ZS 21'!D40+'SP 76'!D40+'SP 96'!D40+'SP 99'!D40+'SP 113'!D40+'SP 118'!D40+'SP Chrząstawa '!D40</f>
        <v>15</v>
      </c>
      <c r="E40" s="20"/>
      <c r="F40" s="19">
        <f t="shared" si="1"/>
        <v>0</v>
      </c>
      <c r="G40" s="18"/>
      <c r="H40" s="22">
        <f t="shared" si="2"/>
        <v>0</v>
      </c>
      <c r="I40" s="19">
        <f t="shared" si="3"/>
        <v>0</v>
      </c>
      <c r="J40" s="29">
        <f t="shared" si="4"/>
        <v>0</v>
      </c>
    </row>
    <row r="41" spans="1:10" s="2" customFormat="1" ht="51">
      <c r="A41" s="28">
        <v>37</v>
      </c>
      <c r="B41" s="43" t="s">
        <v>88</v>
      </c>
      <c r="C41" s="21" t="s">
        <v>89</v>
      </c>
      <c r="D41" s="49">
        <f>'SP2'!D41+'SP 3'!D41+'SP 8'!D41+'SP 9'!D41+'ZSP 3'!D41+'SP 28'!D41+'SP 29'!D41+'SP 42'!D41+'SP 44'!D41+'SP 53'!D41+'SP 58'!D41+'SP 64'!D41+'SP 71'!D41+'ZS 21'!D41+'SP 76'!D41+'SP 96'!D41+'SP 99'!D41+'SP 113'!D41+'SP 118'!D41+'SP Chrząstawa '!D41</f>
        <v>13</v>
      </c>
      <c r="E41" s="20"/>
      <c r="F41" s="19">
        <f t="shared" si="1"/>
        <v>0</v>
      </c>
      <c r="G41" s="18"/>
      <c r="H41" s="22">
        <f t="shared" si="2"/>
        <v>0</v>
      </c>
      <c r="I41" s="19">
        <f t="shared" si="3"/>
        <v>0</v>
      </c>
      <c r="J41" s="29">
        <f t="shared" si="4"/>
        <v>0</v>
      </c>
    </row>
    <row r="42" spans="1:10" s="2" customFormat="1" ht="25.5">
      <c r="A42" s="28">
        <v>38</v>
      </c>
      <c r="B42" s="43" t="s">
        <v>90</v>
      </c>
      <c r="C42" s="21" t="s">
        <v>91</v>
      </c>
      <c r="D42" s="49">
        <f>'SP2'!D42+'SP 3'!D42+'SP 8'!D42+'SP 9'!D42+'ZSP 3'!D42+'SP 28'!D42+'SP 29'!D42+'SP 42'!D42+'SP 44'!D42+'SP 53'!D42+'SP 58'!D42+'SP 64'!D42+'SP 71'!D42+'ZS 21'!D42+'SP 76'!D42+'SP 96'!D42+'SP 99'!D42+'SP 113'!D42+'SP 118'!D42+'SP Chrząstawa '!D42</f>
        <v>556</v>
      </c>
      <c r="E42" s="20"/>
      <c r="F42" s="19">
        <f t="shared" si="1"/>
        <v>0</v>
      </c>
      <c r="G42" s="18"/>
      <c r="H42" s="22">
        <f t="shared" si="2"/>
        <v>0</v>
      </c>
      <c r="I42" s="19">
        <f t="shared" si="3"/>
        <v>0</v>
      </c>
      <c r="J42" s="29">
        <f t="shared" si="4"/>
        <v>0</v>
      </c>
    </row>
    <row r="43" spans="1:10" s="2" customFormat="1" ht="25.5">
      <c r="A43" s="28">
        <v>39</v>
      </c>
      <c r="B43" s="43" t="s">
        <v>92</v>
      </c>
      <c r="C43" s="21" t="s">
        <v>93</v>
      </c>
      <c r="D43" s="49">
        <f>'SP2'!D43+'SP 3'!D43+'SP 8'!D43+'SP 9'!D43+'ZSP 3'!D43+'SP 28'!D43+'SP 29'!D43+'SP 42'!D43+'SP 44'!D43+'SP 53'!D43+'SP 58'!D43+'SP 64'!D43+'SP 71'!D43+'ZS 21'!D43+'SP 76'!D43+'SP 96'!D43+'SP 99'!D43+'SP 113'!D43+'SP 118'!D43+'SP Chrząstawa '!D43</f>
        <v>560</v>
      </c>
      <c r="E43" s="20"/>
      <c r="F43" s="19">
        <f t="shared" si="1"/>
        <v>0</v>
      </c>
      <c r="G43" s="18"/>
      <c r="H43" s="22">
        <f t="shared" si="2"/>
        <v>0</v>
      </c>
      <c r="I43" s="19">
        <f t="shared" si="3"/>
        <v>0</v>
      </c>
      <c r="J43" s="29">
        <f t="shared" si="4"/>
        <v>0</v>
      </c>
    </row>
    <row r="44" spans="1:10" s="2" customFormat="1" ht="76.5">
      <c r="A44" s="28">
        <v>40</v>
      </c>
      <c r="B44" s="43" t="s">
        <v>94</v>
      </c>
      <c r="C44" s="21" t="s">
        <v>95</v>
      </c>
      <c r="D44" s="49">
        <f>'SP2'!D44+'SP 3'!D44+'SP 8'!D44+'SP 9'!D44+'ZSP 3'!D44+'SP 28'!D44+'SP 29'!D44+'SP 42'!D44+'SP 44'!D44+'SP 53'!D44+'SP 58'!D44+'SP 64'!D44+'SP 71'!D44+'ZS 21'!D44+'SP 76'!D44+'SP 96'!D44+'SP 99'!D44+'SP 113'!D44+'SP 118'!D44+'SP Chrząstawa '!D44</f>
        <v>15</v>
      </c>
      <c r="E44" s="20"/>
      <c r="F44" s="19">
        <f t="shared" si="1"/>
        <v>0</v>
      </c>
      <c r="G44" s="18"/>
      <c r="H44" s="22">
        <f t="shared" si="2"/>
        <v>0</v>
      </c>
      <c r="I44" s="19">
        <f t="shared" si="3"/>
        <v>0</v>
      </c>
      <c r="J44" s="29">
        <f t="shared" si="4"/>
        <v>0</v>
      </c>
    </row>
    <row r="45" spans="1:10" s="2" customFormat="1" ht="25.5">
      <c r="A45" s="28">
        <v>41</v>
      </c>
      <c r="B45" s="43" t="s">
        <v>96</v>
      </c>
      <c r="C45" s="21" t="s">
        <v>97</v>
      </c>
      <c r="D45" s="49">
        <f>'SP2'!D45+'SP 3'!D45+'SP 8'!D45+'SP 9'!D45+'ZSP 3'!D45+'SP 28'!D45+'SP 29'!D45+'SP 42'!D45+'SP 44'!D45+'SP 53'!D45+'SP 58'!D45+'SP 64'!D45+'SP 71'!D45+'ZS 21'!D45+'SP 76'!D45+'SP 96'!D45+'SP 99'!D45+'SP 113'!D45+'SP 118'!D45+'SP Chrząstawa '!D45</f>
        <v>19</v>
      </c>
      <c r="E45" s="20"/>
      <c r="F45" s="19">
        <f t="shared" si="1"/>
        <v>0</v>
      </c>
      <c r="G45" s="18"/>
      <c r="H45" s="22">
        <f t="shared" si="2"/>
        <v>0</v>
      </c>
      <c r="I45" s="19">
        <f t="shared" si="3"/>
        <v>0</v>
      </c>
      <c r="J45" s="29">
        <f t="shared" si="4"/>
        <v>0</v>
      </c>
    </row>
    <row r="46" spans="1:10" s="2" customFormat="1" ht="38.25">
      <c r="A46" s="28">
        <v>42</v>
      </c>
      <c r="B46" s="43" t="s">
        <v>98</v>
      </c>
      <c r="C46" s="21" t="s">
        <v>99</v>
      </c>
      <c r="D46" s="49">
        <f>'SP2'!D46+'SP 3'!D46+'SP 8'!D46+'SP 9'!D46+'ZSP 3'!D46+'SP 28'!D46+'SP 29'!D46+'SP 42'!D46+'SP 44'!D46+'SP 53'!D46+'SP 58'!D46+'SP 64'!D46+'SP 71'!D46+'ZS 21'!D46+'SP 76'!D46+'SP 96'!D46+'SP 99'!D46+'SP 113'!D46+'SP 118'!D46+'SP Chrząstawa '!D46</f>
        <v>152</v>
      </c>
      <c r="E46" s="20"/>
      <c r="F46" s="19">
        <f t="shared" si="1"/>
        <v>0</v>
      </c>
      <c r="G46" s="18"/>
      <c r="H46" s="22">
        <f t="shared" si="2"/>
        <v>0</v>
      </c>
      <c r="I46" s="19">
        <f t="shared" si="3"/>
        <v>0</v>
      </c>
      <c r="J46" s="29">
        <f t="shared" si="4"/>
        <v>0</v>
      </c>
    </row>
    <row r="47" spans="1:10" s="2" customFormat="1" ht="25.5">
      <c r="A47" s="28">
        <v>43</v>
      </c>
      <c r="B47" s="43" t="s">
        <v>100</v>
      </c>
      <c r="C47" s="21" t="s">
        <v>101</v>
      </c>
      <c r="D47" s="49">
        <f>'SP2'!D47+'SP 3'!D47+'SP 8'!D47+'SP 9'!D47+'ZSP 3'!D47+'SP 28'!D47+'SP 29'!D47+'SP 42'!D47+'SP 44'!D47+'SP 53'!D47+'SP 58'!D47+'SP 64'!D47+'SP 71'!D47+'ZS 21'!D47+'SP 76'!D47+'SP 96'!D47+'SP 99'!D47+'SP 113'!D47+'SP 118'!D47+'SP Chrząstawa '!D47</f>
        <v>17</v>
      </c>
      <c r="E47" s="20"/>
      <c r="F47" s="19">
        <f t="shared" si="1"/>
        <v>0</v>
      </c>
      <c r="G47" s="18"/>
      <c r="H47" s="22">
        <f t="shared" si="2"/>
        <v>0</v>
      </c>
      <c r="I47" s="19">
        <f t="shared" si="3"/>
        <v>0</v>
      </c>
      <c r="J47" s="29">
        <f t="shared" si="4"/>
        <v>0</v>
      </c>
    </row>
    <row r="48" spans="1:10" s="1" customFormat="1" ht="38.25">
      <c r="A48" s="28">
        <v>44</v>
      </c>
      <c r="B48" s="43" t="s">
        <v>102</v>
      </c>
      <c r="C48" s="21" t="s">
        <v>103</v>
      </c>
      <c r="D48" s="49">
        <f>'SP2'!D48+'SP 3'!D48+'SP 8'!D48+'SP 9'!D48+'ZSP 3'!D48+'SP 28'!D48+'SP 29'!D48+'SP 42'!D48+'SP 44'!D48+'SP 53'!D48+'SP 58'!D48+'SP 64'!D48+'SP 71'!D48+'ZS 21'!D48+'SP 76'!D48+'SP 96'!D48+'SP 99'!D48+'SP 113'!D48+'SP 118'!D48+'SP Chrząstawa '!D48</f>
        <v>15</v>
      </c>
      <c r="E48" s="20"/>
      <c r="F48" s="19">
        <f t="shared" si="1"/>
        <v>0</v>
      </c>
      <c r="G48" s="18"/>
      <c r="H48" s="22">
        <f t="shared" si="2"/>
        <v>0</v>
      </c>
      <c r="I48" s="19">
        <f t="shared" si="3"/>
        <v>0</v>
      </c>
      <c r="J48" s="29">
        <f t="shared" si="4"/>
        <v>0</v>
      </c>
    </row>
    <row r="49" spans="1:10" ht="76.5">
      <c r="A49" s="28">
        <v>45</v>
      </c>
      <c r="B49" s="43" t="s">
        <v>104</v>
      </c>
      <c r="C49" s="24" t="s">
        <v>114</v>
      </c>
      <c r="D49" s="49">
        <f>'SP2'!D49+'SP 3'!D49+'SP 8'!D49+'SP 9'!D49+'ZSP 3'!D49+'SP 28'!D49+'SP 29'!D49+'SP 42'!D49+'SP 44'!D49+'SP 53'!D49+'SP 58'!D49+'SP 64'!D49+'SP 71'!D49+'ZS 21'!D49+'SP 76'!D49+'SP 96'!D49+'SP 99'!D49+'SP 113'!D49+'SP 118'!D49+'SP Chrząstawa '!D49</f>
        <v>78</v>
      </c>
      <c r="E49" s="20"/>
      <c r="F49" s="19">
        <f t="shared" ref="F49:F51" si="5">E49*D49</f>
        <v>0</v>
      </c>
      <c r="G49" s="18"/>
      <c r="H49" s="22">
        <f t="shared" ref="H49:H51" si="6">J49-F49</f>
        <v>0</v>
      </c>
      <c r="I49" s="19">
        <f t="shared" ref="I49:I51" si="7">E49*G49%+E49</f>
        <v>0</v>
      </c>
      <c r="J49" s="29">
        <f t="shared" ref="J49:J51" si="8">I49*D49</f>
        <v>0</v>
      </c>
    </row>
    <row r="50" spans="1:10" ht="34.5" customHeight="1">
      <c r="A50" s="28">
        <v>46</v>
      </c>
      <c r="B50" s="43" t="s">
        <v>105</v>
      </c>
      <c r="C50" s="21" t="s">
        <v>106</v>
      </c>
      <c r="D50" s="49">
        <f>'SP2'!D50+'SP 3'!D50+'SP 8'!D50+'SP 9'!D50+'ZSP 3'!D50+'SP 28'!D50+'SP 29'!D50+'SP 42'!D50+'SP 44'!D50+'SP 53'!D50+'SP 58'!D50+'SP 64'!D50+'SP 71'!D50+'ZS 21'!D50+'SP 76'!D50+'SP 96'!D50+'SP 99'!D50+'SP 113'!D50+'SP 118'!D50+'SP Chrząstawa '!D50</f>
        <v>38</v>
      </c>
      <c r="E50" s="20"/>
      <c r="F50" s="19">
        <f t="shared" si="5"/>
        <v>0</v>
      </c>
      <c r="G50" s="18"/>
      <c r="H50" s="22">
        <f t="shared" si="6"/>
        <v>0</v>
      </c>
      <c r="I50" s="19">
        <f t="shared" si="7"/>
        <v>0</v>
      </c>
      <c r="J50" s="29">
        <f t="shared" si="8"/>
        <v>0</v>
      </c>
    </row>
    <row r="51" spans="1:10" ht="64.5" thickBot="1">
      <c r="A51" s="30">
        <v>47</v>
      </c>
      <c r="B51" s="48" t="s">
        <v>107</v>
      </c>
      <c r="C51" s="31" t="s">
        <v>108</v>
      </c>
      <c r="D51" s="49">
        <f>'SP2'!D51+'SP 3'!D51+'SP 8'!D51+'SP 9'!D51+'ZSP 3'!D51+'SP 28'!D51+'SP 29'!D51+'SP 42'!D51+'SP 44'!D51+'SP 53'!D51+'SP 58'!D51+'SP 64'!D51+'SP 71'!D51+'ZS 21'!D51+'SP 76'!D51+'SP 96'!D51+'SP 99'!D51+'SP 113'!D51+'SP 118'!D51+'SP Chrząstawa '!D51</f>
        <v>13</v>
      </c>
      <c r="E51" s="32"/>
      <c r="F51" s="33">
        <f t="shared" si="5"/>
        <v>0</v>
      </c>
      <c r="G51" s="34"/>
      <c r="H51" s="35">
        <f t="shared" si="6"/>
        <v>0</v>
      </c>
      <c r="I51" s="33">
        <f t="shared" si="7"/>
        <v>0</v>
      </c>
      <c r="J51" s="36">
        <f t="shared" si="8"/>
        <v>0</v>
      </c>
    </row>
    <row r="52" spans="1:10" ht="15" thickBot="1">
      <c r="F52" s="17">
        <f>SUM(F5:F51)</f>
        <v>0</v>
      </c>
      <c r="H52" s="17">
        <f>SUM(H5:H51)</f>
        <v>0</v>
      </c>
      <c r="J52" s="17">
        <f>SUM(J5:J51)</f>
        <v>0</v>
      </c>
    </row>
  </sheetData>
  <mergeCells count="3">
    <mergeCell ref="C1:J1"/>
    <mergeCell ref="C2:J2"/>
    <mergeCell ref="D3:F3"/>
  </mergeCells>
  <pageMargins left="0.7" right="0.7" top="0.75" bottom="0.75" header="0.3" footer="0.3"/>
  <pageSetup scale="37" orientation="portrait" r:id="rId1"/>
  <headerFooter>
    <oddHeader>&amp;L13/PN/J/2019</oddHeader>
    <oddFooter>&amp;L&amp;P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70" zoomScaleNormal="70" workbookViewId="0">
      <pane ySplit="4" topLeftCell="A5" activePane="bottomLeft" state="frozen"/>
      <selection activeCell="N13" sqref="N13"/>
      <selection pane="bottomLeft" activeCell="N13" sqref="N13"/>
    </sheetView>
  </sheetViews>
  <sheetFormatPr defaultColWidth="9" defaultRowHeight="14.25"/>
  <cols>
    <col min="1" max="1" width="5.625" style="7" customWidth="1"/>
    <col min="2" max="2" width="13.625" style="47" customWidth="1"/>
    <col min="3" max="3" width="96.125" style="7" customWidth="1"/>
    <col min="4" max="4" width="10.625" style="7" customWidth="1"/>
    <col min="5" max="5" width="11.875" style="7" customWidth="1"/>
    <col min="6" max="6" width="12" style="7" customWidth="1"/>
    <col min="7" max="7" width="10.25" style="8" bestFit="1" customWidth="1"/>
    <col min="8" max="8" width="12.25" style="7" customWidth="1"/>
    <col min="9" max="9" width="11.75" style="7" customWidth="1"/>
    <col min="10" max="10" width="12.125" style="7" bestFit="1" customWidth="1"/>
    <col min="11" max="16384" width="9" style="7"/>
  </cols>
  <sheetData>
    <row r="1" spans="1:10" s="5" customFormat="1" ht="15">
      <c r="A1" s="4"/>
      <c r="B1" s="40"/>
      <c r="C1" s="92" t="s">
        <v>9</v>
      </c>
      <c r="D1" s="92"/>
      <c r="E1" s="92"/>
      <c r="F1" s="92"/>
      <c r="G1" s="92"/>
      <c r="H1" s="92"/>
      <c r="I1" s="92"/>
    </row>
    <row r="2" spans="1:10" s="5" customFormat="1" ht="15">
      <c r="A2" s="6"/>
      <c r="B2" s="41"/>
      <c r="C2" s="95" t="s">
        <v>119</v>
      </c>
      <c r="D2" s="95"/>
      <c r="E2" s="95"/>
      <c r="F2" s="95"/>
      <c r="G2" s="95"/>
      <c r="H2" s="95"/>
      <c r="I2" s="95"/>
    </row>
    <row r="3" spans="1:10" s="5" customFormat="1" ht="15.75" thickBot="1">
      <c r="A3" s="6"/>
      <c r="B3" s="41"/>
      <c r="C3" s="10"/>
      <c r="D3" s="94"/>
      <c r="E3" s="94"/>
      <c r="F3" s="94"/>
      <c r="G3" s="11"/>
      <c r="H3" s="11"/>
      <c r="I3" s="11"/>
    </row>
    <row r="4" spans="1:10" customFormat="1" ht="38.25">
      <c r="A4" s="12"/>
      <c r="B4" s="42"/>
      <c r="C4" s="13"/>
      <c r="D4" s="13" t="s">
        <v>3</v>
      </c>
      <c r="E4" s="14" t="s">
        <v>4</v>
      </c>
      <c r="F4" s="14" t="s">
        <v>5</v>
      </c>
      <c r="G4" s="15" t="s">
        <v>6</v>
      </c>
      <c r="H4" s="15" t="s">
        <v>18</v>
      </c>
      <c r="I4" s="14" t="s">
        <v>7</v>
      </c>
      <c r="J4" s="16" t="s">
        <v>8</v>
      </c>
    </row>
    <row r="5" spans="1:10" s="2" customFormat="1" ht="51">
      <c r="A5" s="28">
        <v>1</v>
      </c>
      <c r="B5" s="45" t="str">
        <f>zbiorówka!B5</f>
        <v>Chemia - Zestaw do doświadczeń chemicznych</v>
      </c>
      <c r="C5" s="25" t="str">
        <f>zbiorówka!C5</f>
        <v>Zestaw szkła i sprzętu laboratoryjnego dla grupy 2-4 osób do doświadczeń z chemii dostosowany do wykonania doświadczeń odpowiadających podstawie programowej dla szkół podstawowych. Zestaw w opakowaniu przenośnym, wyłożony gąbką.</v>
      </c>
      <c r="D5" s="68">
        <v>1</v>
      </c>
      <c r="E5" s="26">
        <f>zbiorówka!E5</f>
        <v>0</v>
      </c>
      <c r="F5" s="26">
        <f>E5*D5</f>
        <v>0</v>
      </c>
      <c r="G5" s="27">
        <f>zbiorówka!G5</f>
        <v>0</v>
      </c>
      <c r="H5" s="22">
        <f>J5-F5</f>
        <v>0</v>
      </c>
      <c r="I5" s="19">
        <f>E5*G5%+E5</f>
        <v>0</v>
      </c>
      <c r="J5" s="29">
        <f>I5*D5</f>
        <v>0</v>
      </c>
    </row>
    <row r="6" spans="1:10" s="2" customFormat="1" ht="51">
      <c r="A6" s="28">
        <v>2</v>
      </c>
      <c r="B6" s="45" t="str">
        <f>zbiorówka!B6</f>
        <v>Elektrochemia - Zestaw do ćwiczeń z elektrochemii</v>
      </c>
      <c r="C6" s="25" t="str">
        <f>zbiorówka!C6</f>
        <v xml:space="preserve"> Zestaw do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podstawowych.</v>
      </c>
      <c r="D6" s="68">
        <v>0</v>
      </c>
      <c r="E6" s="26">
        <f>zbiorówka!E6</f>
        <v>0</v>
      </c>
      <c r="F6" s="26">
        <f t="shared" ref="F6:F48" si="0">E6*D6</f>
        <v>0</v>
      </c>
      <c r="G6" s="27">
        <f>zbiorówka!G6</f>
        <v>0</v>
      </c>
      <c r="H6" s="22">
        <f t="shared" ref="H6:H48" si="1">J6-F6</f>
        <v>0</v>
      </c>
      <c r="I6" s="19">
        <f t="shared" ref="I6:I48" si="2">E6*G6%+E6</f>
        <v>0</v>
      </c>
      <c r="J6" s="29">
        <f t="shared" ref="J6:J48" si="3">I6*D6</f>
        <v>0</v>
      </c>
    </row>
    <row r="7" spans="1:10" s="2" customFormat="1" ht="38.25">
      <c r="A7" s="28">
        <v>3</v>
      </c>
      <c r="B7" s="45" t="str">
        <f>zbiorówka!B7</f>
        <v>Przyrząd do elektrolizy</v>
      </c>
      <c r="C7" s="25" t="str">
        <f>zbiorówka!C7</f>
        <v>Przyrząd do elektrolizy w postaci dwóch elektrod osadzonych na
wyprofilowanych ramionach przewodzących umieszczonych na wspornikach w pojemniku plastikowym, w dole pojemnika gniazda przewodów bananowych</v>
      </c>
      <c r="D7" s="68">
        <v>0</v>
      </c>
      <c r="E7" s="26">
        <f>zbiorówka!E7</f>
        <v>0</v>
      </c>
      <c r="F7" s="26">
        <f t="shared" si="0"/>
        <v>0</v>
      </c>
      <c r="G7" s="27">
        <f>zbiorówka!G7</f>
        <v>0</v>
      </c>
      <c r="H7" s="22">
        <f t="shared" si="1"/>
        <v>0</v>
      </c>
      <c r="I7" s="19">
        <f t="shared" si="2"/>
        <v>0</v>
      </c>
      <c r="J7" s="29">
        <f t="shared" si="3"/>
        <v>0</v>
      </c>
    </row>
    <row r="8" spans="1:10" s="2" customFormat="1" ht="38.25">
      <c r="A8" s="28">
        <v>4</v>
      </c>
      <c r="B8" s="45" t="str">
        <f>zbiorówka!B8</f>
        <v>Zestaw do ćwiczeń z elektrolizy</v>
      </c>
      <c r="C8" s="25" t="str">
        <f>zbiorówka!C8</f>
        <v>Zestaw do ćwiczeń z elektrolizy. W zestawie: podstawka do statywu z gniazdami zasilającymi, statyw, naczynie szklane, uchwyt do probówek, probówki (min.2szt.), elektrody, przewody. Zestaw w plastikowej walizce.</v>
      </c>
      <c r="D8" s="68">
        <v>0</v>
      </c>
      <c r="E8" s="26">
        <f>zbiorówka!E8</f>
        <v>0</v>
      </c>
      <c r="F8" s="26">
        <f t="shared" si="0"/>
        <v>0</v>
      </c>
      <c r="G8" s="27">
        <f>zbiorówka!G8</f>
        <v>0</v>
      </c>
      <c r="H8" s="22">
        <f t="shared" si="1"/>
        <v>0</v>
      </c>
      <c r="I8" s="19">
        <f t="shared" si="2"/>
        <v>0</v>
      </c>
      <c r="J8" s="29">
        <f t="shared" si="3"/>
        <v>0</v>
      </c>
    </row>
    <row r="9" spans="1:10" s="2" customFormat="1" ht="76.5">
      <c r="A9" s="28">
        <v>5</v>
      </c>
      <c r="B9" s="45" t="str">
        <f>zbiorówka!B9</f>
        <v>Walizka Ekobadacza do obserwacji oraz badania wód i ph gleb</v>
      </c>
      <c r="C9" s="25" t="str">
        <f>zbiorówka!C9</f>
        <v>Zestaw dydaktyczny do analizy składu chemicznego wody i gleby. W zestawie: 1.szcegółowa instrukcja opisująca metodykę i standardy badań, 2.Kwasomierz Helliga (płytka i płyn), 3. Lupa, 5.Strzykawki: 5ml, 10 ml, 6.Bibuły osuszające 7. Probówki okrągłodenna, probówki płaskodenne z korkami (3szt), 8.Stojak do probówek 9.Łyżeczki do poboru: gleby (1szt), substancji sypkich (3szt.), 10. Komplet (ok.15szt) mianowanych roztworów wskaźników 11. Siateczka do usuwania zanieczyszczeń przy poborze wody 12. Skale wyników badań - barwne, zalaminowane. Zapakowane w przenośny pojemnik plastikowy.</v>
      </c>
      <c r="D9" s="68">
        <v>0</v>
      </c>
      <c r="E9" s="26">
        <f>zbiorówka!E9</f>
        <v>0</v>
      </c>
      <c r="F9" s="26">
        <f t="shared" si="0"/>
        <v>0</v>
      </c>
      <c r="G9" s="27">
        <f>zbiorówka!G9</f>
        <v>0</v>
      </c>
      <c r="H9" s="22">
        <f t="shared" si="1"/>
        <v>0</v>
      </c>
      <c r="I9" s="19">
        <f t="shared" si="2"/>
        <v>0</v>
      </c>
      <c r="J9" s="29">
        <f t="shared" si="3"/>
        <v>0</v>
      </c>
    </row>
    <row r="10" spans="1:10" s="2" customFormat="1" ht="25.5">
      <c r="A10" s="28">
        <v>6</v>
      </c>
      <c r="B10" s="45" t="str">
        <f>zbiorówka!B10</f>
        <v>Próbki paliw - rodzaje paliw</v>
      </c>
      <c r="C10" s="25" t="str">
        <f>zbiorówka!C10</f>
        <v>Zestaw 12 próbek paliw zapakowanych w walizkę/gablotkę z opisem paliw</v>
      </c>
      <c r="D10" s="68">
        <v>0</v>
      </c>
      <c r="E10" s="26">
        <f>zbiorówka!E10</f>
        <v>0</v>
      </c>
      <c r="F10" s="26">
        <f t="shared" si="0"/>
        <v>0</v>
      </c>
      <c r="G10" s="27">
        <f>zbiorówka!G10</f>
        <v>0</v>
      </c>
      <c r="H10" s="22">
        <f t="shared" si="1"/>
        <v>0</v>
      </c>
      <c r="I10" s="19">
        <f t="shared" si="2"/>
        <v>0</v>
      </c>
      <c r="J10" s="29">
        <f t="shared" si="3"/>
        <v>0</v>
      </c>
    </row>
    <row r="11" spans="1:10" s="2" customFormat="1" ht="25.5">
      <c r="A11" s="28">
        <v>7</v>
      </c>
      <c r="B11" s="45" t="str">
        <f>zbiorówka!B11</f>
        <v>Metale i ich stopy</v>
      </c>
      <c r="C11" s="25" t="str">
        <f>zbiorówka!C11</f>
        <v>Zestaw min. 12 płytek z różnych metali i ich stopów, z ich oznaczeniami/nazwami. Płytki w opakowaniu - walizka/skrzynka.</v>
      </c>
      <c r="D11" s="68">
        <v>1</v>
      </c>
      <c r="E11" s="26">
        <f>zbiorówka!E11</f>
        <v>0</v>
      </c>
      <c r="F11" s="26">
        <f t="shared" si="0"/>
        <v>0</v>
      </c>
      <c r="G11" s="27">
        <f>zbiorówka!G11</f>
        <v>0</v>
      </c>
      <c r="H11" s="22">
        <f t="shared" si="1"/>
        <v>0</v>
      </c>
      <c r="I11" s="19">
        <f t="shared" si="2"/>
        <v>0</v>
      </c>
      <c r="J11" s="29">
        <f t="shared" si="3"/>
        <v>0</v>
      </c>
    </row>
    <row r="12" spans="1:10" s="2" customFormat="1" ht="51">
      <c r="A12" s="28">
        <v>8</v>
      </c>
      <c r="B12" s="45" t="str">
        <f>zbiorówka!B12</f>
        <v>Suszarka do próbówek z tacką do ociekania</v>
      </c>
      <c r="C12" s="25" t="str">
        <f>zbiorówka!C12</f>
        <v>Suszarka do próbówek z tacką do ociekania. Końcówki prętów zabezpieczone gumkami. Wymiary orientacyjne: Wysokość ok 45cm, Szerokość: ok35cm, Głębokość: ok15cm</v>
      </c>
      <c r="D12" s="68">
        <v>0</v>
      </c>
      <c r="E12" s="26">
        <f>zbiorówka!E12</f>
        <v>0</v>
      </c>
      <c r="F12" s="26">
        <f t="shared" si="0"/>
        <v>0</v>
      </c>
      <c r="G12" s="27">
        <f>zbiorówka!G12</f>
        <v>0</v>
      </c>
      <c r="H12" s="22">
        <f t="shared" si="1"/>
        <v>0</v>
      </c>
      <c r="I12" s="19">
        <f t="shared" si="2"/>
        <v>0</v>
      </c>
      <c r="J12" s="29">
        <f t="shared" si="3"/>
        <v>0</v>
      </c>
    </row>
    <row r="13" spans="1:10" s="2" customFormat="1" ht="51">
      <c r="A13" s="28">
        <v>9</v>
      </c>
      <c r="B13" s="45" t="str">
        <f>zbiorówka!B13</f>
        <v>Taca do przenoszenia próbówek i odczynników</v>
      </c>
      <c r="C13" s="25" t="str">
        <f>zbiorówka!C13</f>
        <v>Plastikowy pojemnik z uchwytami, po bokach otwory na probówki: 6 otworówxok.20mm, 8otworówxok.16mm, 8otworówxok.8mm Wymiary pojemnika ok.: 30x10x20cm</v>
      </c>
      <c r="D13" s="68">
        <v>0</v>
      </c>
      <c r="E13" s="26">
        <f>zbiorówka!E13</f>
        <v>0</v>
      </c>
      <c r="F13" s="26">
        <f t="shared" si="0"/>
        <v>0</v>
      </c>
      <c r="G13" s="27">
        <f>zbiorówka!G13</f>
        <v>0</v>
      </c>
      <c r="H13" s="22">
        <f t="shared" si="1"/>
        <v>0</v>
      </c>
      <c r="I13" s="19">
        <f t="shared" si="2"/>
        <v>0</v>
      </c>
      <c r="J13" s="29">
        <f t="shared" si="3"/>
        <v>0</v>
      </c>
    </row>
    <row r="14" spans="1:10" s="2" customFormat="1" ht="25.5">
      <c r="A14" s="28">
        <v>10</v>
      </c>
      <c r="B14" s="45" t="str">
        <f>zbiorówka!B14</f>
        <v>Termometr -10 do 110 C</v>
      </c>
      <c r="C14" s="25" t="str">
        <f>zbiorówka!C14</f>
        <v>Termometr alkoholowy. Zakres pomiaru od -10 do 110 0C.</v>
      </c>
      <c r="D14" s="68">
        <v>0</v>
      </c>
      <c r="E14" s="26">
        <f>zbiorówka!E14</f>
        <v>0</v>
      </c>
      <c r="F14" s="26">
        <f t="shared" si="0"/>
        <v>0</v>
      </c>
      <c r="G14" s="27">
        <f>zbiorówka!G14</f>
        <v>0</v>
      </c>
      <c r="H14" s="22">
        <f t="shared" si="1"/>
        <v>0</v>
      </c>
      <c r="I14" s="19">
        <f t="shared" si="2"/>
        <v>0</v>
      </c>
      <c r="J14" s="29">
        <f t="shared" si="3"/>
        <v>0</v>
      </c>
    </row>
    <row r="15" spans="1:10" s="2" customFormat="1" ht="25.5">
      <c r="A15" s="28">
        <v>11</v>
      </c>
      <c r="B15" s="45" t="str">
        <f>zbiorówka!B15</f>
        <v xml:space="preserve">Aparat Hoffmana </v>
      </c>
      <c r="C15" s="25" t="str">
        <f>zbiorówka!C15</f>
        <v>Przyrząd (tzw. Eudiometrem Hofmanna) - statyw z trzema połączonymi ze sobą cylindrami szklanymi (środkowy otwarty, boczne z zaworami, wyposażone w elektrody). W zestawie zasilacz.</v>
      </c>
      <c r="D15" s="68">
        <v>0</v>
      </c>
      <c r="E15" s="26">
        <f>zbiorówka!E15</f>
        <v>0</v>
      </c>
      <c r="F15" s="26">
        <f t="shared" si="0"/>
        <v>0</v>
      </c>
      <c r="G15" s="27">
        <f>zbiorówka!G15</f>
        <v>0</v>
      </c>
      <c r="H15" s="22">
        <f t="shared" si="1"/>
        <v>0</v>
      </c>
      <c r="I15" s="19">
        <f t="shared" si="2"/>
        <v>0</v>
      </c>
      <c r="J15" s="29">
        <f t="shared" si="3"/>
        <v>0</v>
      </c>
    </row>
    <row r="16" spans="1:10" s="2" customFormat="1" ht="38.25">
      <c r="A16" s="28">
        <v>12</v>
      </c>
      <c r="B16" s="45" t="str">
        <f>zbiorówka!B16</f>
        <v>Zestaw do ekstrakcji ze statywem</v>
      </c>
      <c r="C16" s="25" t="str">
        <f>zbiorówka!C16</f>
        <v>W skład zestawu wchodzi: ekstraktor, chłodnica, kolba płaskodenna, trójnóg, siatka z krążkiem ceramicznym, palnik spirytusowy, wąż 2szt., łapy i łączniki do zmontowania zestawu, Opakowanie plastikowe wyłożone pianką.</v>
      </c>
      <c r="D16" s="68">
        <v>0</v>
      </c>
      <c r="E16" s="26">
        <f>zbiorówka!E16</f>
        <v>0</v>
      </c>
      <c r="F16" s="26">
        <f t="shared" si="0"/>
        <v>0</v>
      </c>
      <c r="G16" s="27">
        <f>zbiorówka!G16</f>
        <v>0</v>
      </c>
      <c r="H16" s="22">
        <f t="shared" si="1"/>
        <v>0</v>
      </c>
      <c r="I16" s="19">
        <f t="shared" si="2"/>
        <v>0</v>
      </c>
      <c r="J16" s="29">
        <f t="shared" si="3"/>
        <v>0</v>
      </c>
    </row>
    <row r="17" spans="1:10" s="2" customFormat="1" ht="38.25">
      <c r="A17" s="28">
        <v>13</v>
      </c>
      <c r="B17" s="45" t="str">
        <f>zbiorówka!B17</f>
        <v>Zestaw do wytwarzania gazu</v>
      </c>
      <c r="C17" s="25" t="str">
        <f>zbiorówka!C17</f>
        <v>W skład zestawu wchodzi (przykładowo): butelka do wytwarzania gazu, biureta do pobierania gazu, trójnóg, siatka z krążkiem ceramicznym, palnik spirytusowy, wąż 2szt., łapy i łączniki do zmontowania zestawu, Opakowanie - pojemnik plastikowy wyłożony pianką.</v>
      </c>
      <c r="D17" s="68">
        <v>0</v>
      </c>
      <c r="E17" s="26">
        <f>zbiorówka!E17</f>
        <v>0</v>
      </c>
      <c r="F17" s="26">
        <f t="shared" si="0"/>
        <v>0</v>
      </c>
      <c r="G17" s="27">
        <f>zbiorówka!G17</f>
        <v>0</v>
      </c>
      <c r="H17" s="22">
        <f t="shared" si="1"/>
        <v>0</v>
      </c>
      <c r="I17" s="19">
        <f t="shared" si="2"/>
        <v>0</v>
      </c>
      <c r="J17" s="29">
        <f t="shared" si="3"/>
        <v>0</v>
      </c>
    </row>
    <row r="18" spans="1:10" s="2" customFormat="1" ht="38.25">
      <c r="A18" s="28">
        <v>14</v>
      </c>
      <c r="B18" s="45" t="str">
        <f>zbiorówka!B18</f>
        <v xml:space="preserve">Zestaw do destylacji ze statywem </v>
      </c>
      <c r="C18" s="25" t="str">
        <f>zbiorówka!C18</f>
        <v>W skład zestawu wchodzi (przykładowo): statyw, chłodnica z nasadką, wąż 2szt., kolba destylacyjna orągłodenna, łapy zaciskowej łączniki do zmontowania zestawu, trójnóg, siatka z krążkiem ceramicznym, palnik.</v>
      </c>
      <c r="D18" s="68">
        <v>0</v>
      </c>
      <c r="E18" s="26">
        <f>zbiorówka!E18</f>
        <v>0</v>
      </c>
      <c r="F18" s="26">
        <f t="shared" si="0"/>
        <v>0</v>
      </c>
      <c r="G18" s="27">
        <f>zbiorówka!G18</f>
        <v>0</v>
      </c>
      <c r="H18" s="22">
        <f t="shared" si="1"/>
        <v>0</v>
      </c>
      <c r="I18" s="19">
        <f t="shared" si="2"/>
        <v>0</v>
      </c>
      <c r="J18" s="29">
        <f t="shared" si="3"/>
        <v>0</v>
      </c>
    </row>
    <row r="19" spans="1:10" s="2" customFormat="1" ht="165.75">
      <c r="A19" s="28">
        <v>15</v>
      </c>
      <c r="B19" s="45" t="str">
        <f>zbiorówka!B19</f>
        <v xml:space="preserve">Komplet szkła wersja rozbudowana </v>
      </c>
      <c r="C19" s="25" t="str">
        <f>zbiorówka!C19</f>
        <v>Komplet szkła laboratoryjnego, wyposażenie pracowni w szkole podstawowej, zgodny z podstawą programową - w zestawie (przykładowo): 1. Chłodnica Liebiga - 1 szt. 2. Kolba destylacyjna 100 ml - 1 szt. 3. Kolba płaskodenna 250 ml - 1 szt. 4. Kolba stożkowa 200 ml - 2 szt. 5. Krystalizator z wlewem - 2 szt. 6. Lejek szklany - 1 szt. 7. Moździerz porcelanowy z tłuczkiem - 1 szt. 8. Parownica porcelanowa - 1 szt. 9. Pipeta miarowa 5 ml - 1 szt. 10. Cylinder miarowy 100 ml - 1 szt.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rurek o różnych przekrojach i długościach, proste, zgięte - różne kąty, dwukrotnie zgięte, kapilarne 20. Rurka gumowa- 1 szt.
21. Korki gumowe różne min. 10 szt 22. Szkiełko zegarkowe - 4 szt. 23. Zlewka: 250 ml - 1 szt.niska; 100 ml - 1 szt.; wysoka 250 ml - 1 szt.24. Tryskawka - 1 szt. 25. Termometr  0 - 200 st.C - 1 szt.26. Butla laboratoryjna 100 ml - 2 szt.27. Probówka z tubusem  - 1 szt.28. Rozdzielacz cylindryczny 50 ml - 1 szt.</v>
      </c>
      <c r="D19" s="68">
        <v>0</v>
      </c>
      <c r="E19" s="26">
        <f>zbiorówka!E19</f>
        <v>0</v>
      </c>
      <c r="F19" s="26">
        <f t="shared" si="0"/>
        <v>0</v>
      </c>
      <c r="G19" s="27">
        <f>zbiorówka!G19</f>
        <v>0</v>
      </c>
      <c r="H19" s="22">
        <f t="shared" si="1"/>
        <v>0</v>
      </c>
      <c r="I19" s="19">
        <f t="shared" si="2"/>
        <v>0</v>
      </c>
      <c r="J19" s="29">
        <f t="shared" si="3"/>
        <v>0</v>
      </c>
    </row>
    <row r="20" spans="1:10" s="2" customFormat="1" ht="25.5">
      <c r="A20" s="28">
        <v>16</v>
      </c>
      <c r="B20" s="45" t="str">
        <f>zbiorówka!B20</f>
        <v>Rodzaje metali-12 płytek</v>
      </c>
      <c r="C20" s="25" t="str">
        <f>zbiorówka!C20</f>
        <v>Zestaw min. 12 płytek z różnych metali, z oznaczeniami do identyfikacji metalu. Wymiary płytki ok. 50x25mm</v>
      </c>
      <c r="D20" s="68">
        <v>0</v>
      </c>
      <c r="E20" s="26">
        <f>zbiorówka!E20</f>
        <v>0</v>
      </c>
      <c r="F20" s="26">
        <f t="shared" si="0"/>
        <v>0</v>
      </c>
      <c r="G20" s="27">
        <f>zbiorówka!G20</f>
        <v>0</v>
      </c>
      <c r="H20" s="22">
        <f t="shared" si="1"/>
        <v>0</v>
      </c>
      <c r="I20" s="19">
        <f t="shared" si="2"/>
        <v>0</v>
      </c>
      <c r="J20" s="29">
        <f t="shared" si="3"/>
        <v>0</v>
      </c>
    </row>
    <row r="21" spans="1:10" s="2" customFormat="1" ht="25.5">
      <c r="A21" s="28">
        <v>17</v>
      </c>
      <c r="B21" s="45" t="str">
        <f>zbiorówka!B21</f>
        <v>Palnik spirytusowy</v>
      </c>
      <c r="C21" s="25" t="str">
        <f>zbiorówka!C21</f>
        <v xml:space="preserve">Palnik alkoholowy, spirytusowy. Pojemność 100ml.  </v>
      </c>
      <c r="D21" s="68">
        <v>0</v>
      </c>
      <c r="E21" s="26">
        <f>zbiorówka!E21</f>
        <v>0</v>
      </c>
      <c r="F21" s="26">
        <f t="shared" si="0"/>
        <v>0</v>
      </c>
      <c r="G21" s="27">
        <f>zbiorówka!G21</f>
        <v>0</v>
      </c>
      <c r="H21" s="22">
        <f t="shared" si="1"/>
        <v>0</v>
      </c>
      <c r="I21" s="19">
        <f t="shared" si="2"/>
        <v>0</v>
      </c>
      <c r="J21" s="29">
        <f t="shared" si="3"/>
        <v>0</v>
      </c>
    </row>
    <row r="22" spans="1:10" s="2" customFormat="1" ht="51">
      <c r="A22" s="28">
        <v>18</v>
      </c>
      <c r="B22" s="45" t="str">
        <f>zbiorówka!B22</f>
        <v>Szkolny model atomu</v>
      </c>
      <c r="C22" s="25" t="str">
        <f>zbiorówka!C22</f>
        <v>Model atomu wg Bohra- skład zestawu wchodzą:
-pudełko: pokrywka i podstawa -  z oznaczonymi powłokami elektronowymi
- 90 krążków 30 oznaczonych "+", 30 "-" i 30 gładkich
-instrukcja wraz z ćwiczeniami</v>
      </c>
      <c r="D22" s="68">
        <v>0</v>
      </c>
      <c r="E22" s="26">
        <f>zbiorówka!E22</f>
        <v>0</v>
      </c>
      <c r="F22" s="26">
        <f t="shared" si="0"/>
        <v>0</v>
      </c>
      <c r="G22" s="27">
        <f>zbiorówka!G22</f>
        <v>0</v>
      </c>
      <c r="H22" s="22">
        <f t="shared" si="1"/>
        <v>0</v>
      </c>
      <c r="I22" s="19">
        <f t="shared" si="2"/>
        <v>0</v>
      </c>
      <c r="J22" s="29">
        <f t="shared" si="3"/>
        <v>0</v>
      </c>
    </row>
    <row r="23" spans="1:10" s="2" customFormat="1" ht="25.5">
      <c r="A23" s="28">
        <v>19</v>
      </c>
      <c r="B23" s="45" t="str">
        <f>zbiorówka!B23</f>
        <v>Model atomu 3D</v>
      </c>
      <c r="C23" s="25" t="str">
        <f>zbiorówka!C23</f>
        <v>Trójwymiarowy model przekroju atomu, z orbitami elektronowe w postaci chmur elektronów. Wymiary: Średnica atomu: ok 30cm Wysokość modelu: ok 40cm</v>
      </c>
      <c r="D23" s="68">
        <v>0</v>
      </c>
      <c r="E23" s="26">
        <f>zbiorówka!E23</f>
        <v>0</v>
      </c>
      <c r="F23" s="26">
        <f t="shared" si="0"/>
        <v>0</v>
      </c>
      <c r="G23" s="27">
        <f>zbiorówka!G23</f>
        <v>0</v>
      </c>
      <c r="H23" s="22">
        <f t="shared" si="1"/>
        <v>0</v>
      </c>
      <c r="I23" s="19">
        <f t="shared" si="2"/>
        <v>0</v>
      </c>
      <c r="J23" s="29">
        <f t="shared" si="3"/>
        <v>0</v>
      </c>
    </row>
    <row r="24" spans="1:10" s="2" customFormat="1" ht="25.5">
      <c r="A24" s="28">
        <v>20</v>
      </c>
      <c r="B24" s="45" t="str">
        <f>zbiorówka!B24</f>
        <v>Model fullerenu C60</v>
      </c>
      <c r="C24" s="25" t="str">
        <f>zbiorówka!C24</f>
        <v>Model cząsteczki fullerenu C60 -  wymiar min 25 cm.</v>
      </c>
      <c r="D24" s="68">
        <v>0</v>
      </c>
      <c r="E24" s="26">
        <f>zbiorówka!E24</f>
        <v>0</v>
      </c>
      <c r="F24" s="26">
        <f t="shared" si="0"/>
        <v>0</v>
      </c>
      <c r="G24" s="27">
        <f>zbiorówka!G24</f>
        <v>0</v>
      </c>
      <c r="H24" s="22">
        <f t="shared" si="1"/>
        <v>0</v>
      </c>
      <c r="I24" s="19">
        <f t="shared" si="2"/>
        <v>0</v>
      </c>
      <c r="J24" s="29">
        <f t="shared" si="3"/>
        <v>0</v>
      </c>
    </row>
    <row r="25" spans="1:10" s="2" customFormat="1">
      <c r="A25" s="28">
        <v>21</v>
      </c>
      <c r="B25" s="45" t="str">
        <f>zbiorówka!B25</f>
        <v>Model grafitu</v>
      </c>
      <c r="C25" s="25" t="str">
        <f>zbiorówka!C25</f>
        <v>Model przedstawiający strukturę  grafitu (min. 3 warstwy)</v>
      </c>
      <c r="D25" s="68">
        <v>0</v>
      </c>
      <c r="E25" s="26">
        <f>zbiorówka!E25</f>
        <v>0</v>
      </c>
      <c r="F25" s="26">
        <f t="shared" si="0"/>
        <v>0</v>
      </c>
      <c r="G25" s="27">
        <f>zbiorówka!G25</f>
        <v>0</v>
      </c>
      <c r="H25" s="22">
        <f t="shared" si="1"/>
        <v>0</v>
      </c>
      <c r="I25" s="19">
        <f t="shared" si="2"/>
        <v>0</v>
      </c>
      <c r="J25" s="29">
        <f t="shared" si="3"/>
        <v>0</v>
      </c>
    </row>
    <row r="26" spans="1:10" s="2" customFormat="1" ht="25.5">
      <c r="A26" s="28">
        <v>22</v>
      </c>
      <c r="B26" s="45" t="str">
        <f>zbiorówka!B26</f>
        <v>Model chlorku-sodu</v>
      </c>
      <c r="C26" s="25" t="str">
        <f>zbiorówka!C26</f>
        <v>Model przedstawiający strukturę krystaliczną NaCl - jony chloru i sodu w różnych kolorach</v>
      </c>
      <c r="D26" s="68">
        <v>0</v>
      </c>
      <c r="E26" s="26">
        <f>zbiorówka!E26</f>
        <v>0</v>
      </c>
      <c r="F26" s="26">
        <f t="shared" si="0"/>
        <v>0</v>
      </c>
      <c r="G26" s="27">
        <f>zbiorówka!G26</f>
        <v>0</v>
      </c>
      <c r="H26" s="22">
        <f t="shared" si="1"/>
        <v>0</v>
      </c>
      <c r="I26" s="19">
        <f t="shared" si="2"/>
        <v>0</v>
      </c>
      <c r="J26" s="29">
        <f t="shared" si="3"/>
        <v>0</v>
      </c>
    </row>
    <row r="27" spans="1:10" s="2" customFormat="1" ht="38.25">
      <c r="A27" s="28">
        <v>23</v>
      </c>
      <c r="B27" s="45" t="str">
        <f>zbiorówka!B27</f>
        <v>Model kryształu diamentu</v>
      </c>
      <c r="C27" s="25" t="str">
        <f>zbiorówka!C27</f>
        <v>Model przedstawiający strukturę krystaliczną diamentu.</v>
      </c>
      <c r="D27" s="68">
        <v>0</v>
      </c>
      <c r="E27" s="26">
        <f>zbiorówka!E27</f>
        <v>0</v>
      </c>
      <c r="F27" s="26">
        <f t="shared" si="0"/>
        <v>0</v>
      </c>
      <c r="G27" s="27">
        <f>zbiorówka!G27</f>
        <v>0</v>
      </c>
      <c r="H27" s="22">
        <f t="shared" si="1"/>
        <v>0</v>
      </c>
      <c r="I27" s="19">
        <f t="shared" si="2"/>
        <v>0</v>
      </c>
      <c r="J27" s="29">
        <f t="shared" si="3"/>
        <v>0</v>
      </c>
    </row>
    <row r="28" spans="1:10" s="2" customFormat="1" ht="51">
      <c r="A28" s="28">
        <v>24</v>
      </c>
      <c r="B28" s="45" t="str">
        <f>zbiorówka!B28</f>
        <v>Modele atomów - zestaw podstawowy</v>
      </c>
      <c r="C28" s="25" t="str">
        <f>zbiorówka!C28</f>
        <v>Zestaw kulek  i łączników z tworzywa sztucznego, pozwalających na budowę modeli atomów. W zestawie min. 75 różnego rodzaju kulek oraz ok.35 łączników (min 110 elementów).Całość zapakowana w pojemnik</v>
      </c>
      <c r="D28" s="68">
        <v>0</v>
      </c>
      <c r="E28" s="26">
        <f>zbiorówka!E28</f>
        <v>0</v>
      </c>
      <c r="F28" s="26">
        <f t="shared" si="0"/>
        <v>0</v>
      </c>
      <c r="G28" s="27">
        <f>zbiorówka!G28</f>
        <v>0</v>
      </c>
      <c r="H28" s="22">
        <f t="shared" si="1"/>
        <v>0</v>
      </c>
      <c r="I28" s="19">
        <f t="shared" si="2"/>
        <v>0</v>
      </c>
      <c r="J28" s="29">
        <f t="shared" si="3"/>
        <v>0</v>
      </c>
    </row>
    <row r="29" spans="1:10" s="2" customFormat="1" ht="51">
      <c r="A29" s="28">
        <v>25</v>
      </c>
      <c r="B29" s="45" t="str">
        <f>zbiorówka!B29</f>
        <v>Komplet szpatułek i łyżeczek do chemii</v>
      </c>
      <c r="C29" s="25" t="str">
        <f>zbiorówka!C29</f>
        <v xml:space="preserve">Zestaw zawiera co najmniej: 3 szt. różnie zgiętych łyżeczek do spalań oraz 3 szt. różnych rodzajów szpatułek.   </v>
      </c>
      <c r="D29" s="68">
        <v>0</v>
      </c>
      <c r="E29" s="26">
        <f>zbiorówka!E29</f>
        <v>0</v>
      </c>
      <c r="F29" s="26">
        <f t="shared" si="0"/>
        <v>0</v>
      </c>
      <c r="G29" s="27">
        <f>zbiorówka!G29</f>
        <v>0</v>
      </c>
      <c r="H29" s="22">
        <f t="shared" si="1"/>
        <v>0</v>
      </c>
      <c r="I29" s="19">
        <f t="shared" si="2"/>
        <v>0</v>
      </c>
      <c r="J29" s="29">
        <f t="shared" si="3"/>
        <v>0</v>
      </c>
    </row>
    <row r="30" spans="1:10" s="2" customFormat="1" ht="51">
      <c r="A30" s="28">
        <v>26</v>
      </c>
      <c r="B30" s="45" t="str">
        <f>zbiorówka!B30</f>
        <v>Modele atomów - zestaw poszerzony</v>
      </c>
      <c r="C30" s="25" t="str">
        <f>zbiorówka!C30</f>
        <v>Zestaw kulek i łączników z tworzywa sztucznego, pozwalających na budowę modeli atomów. W zestawie min. 350 różnych kulek oraz 180 łączników - łącznie min 530 elementów. Całość zapakowana w pojemnik.</v>
      </c>
      <c r="D30" s="68">
        <v>0</v>
      </c>
      <c r="E30" s="26">
        <f>zbiorówka!E30</f>
        <v>0</v>
      </c>
      <c r="F30" s="26">
        <f t="shared" si="0"/>
        <v>0</v>
      </c>
      <c r="G30" s="27">
        <f>zbiorówka!G30</f>
        <v>0</v>
      </c>
      <c r="H30" s="22">
        <f t="shared" si="1"/>
        <v>0</v>
      </c>
      <c r="I30" s="19">
        <f t="shared" si="2"/>
        <v>0</v>
      </c>
      <c r="J30" s="29">
        <f t="shared" si="3"/>
        <v>0</v>
      </c>
    </row>
    <row r="31" spans="1:10" s="2" customFormat="1" ht="63.75">
      <c r="A31" s="28">
        <v>27</v>
      </c>
      <c r="B31" s="45" t="str">
        <f>zbiorówka!B31</f>
        <v xml:space="preserve">Zestaw odczynników i chemikaliów do nauki chemii w szkołach  </v>
      </c>
      <c r="C31" s="25" t="str">
        <f>zbiorówka!C31</f>
        <v>Zestaw odczynników, wskaźników, chemikaliów, substancji - do nauki chemii zgodnie z podstawą programową szkoły podstawowej. Minimum 50 pozycji.</v>
      </c>
      <c r="D31" s="68">
        <v>0</v>
      </c>
      <c r="E31" s="26">
        <f>zbiorówka!E31</f>
        <v>0</v>
      </c>
      <c r="F31" s="26">
        <f t="shared" si="0"/>
        <v>0</v>
      </c>
      <c r="G31" s="27">
        <f>zbiorówka!G31</f>
        <v>0</v>
      </c>
      <c r="H31" s="22">
        <f t="shared" si="1"/>
        <v>0</v>
      </c>
      <c r="I31" s="19">
        <f t="shared" si="2"/>
        <v>0</v>
      </c>
      <c r="J31" s="29">
        <f t="shared" si="3"/>
        <v>0</v>
      </c>
    </row>
    <row r="32" spans="1:10" s="2" customFormat="1" ht="114.75">
      <c r="A32" s="28">
        <v>28</v>
      </c>
      <c r="B32" s="45" t="str">
        <f>zbiorówka!B32</f>
        <v>Statyw laboratoryjny szkolny z wyposażeniem</v>
      </c>
      <c r="C32" s="25" t="str">
        <f>zbiorówka!C32</f>
        <v>W skład zestawu wchodzą:
- statyw - metalowa podstawa z prętem
- łącznik krzyżowy 5szt.
- łapa do kolb duża
- łapa do kolb mała
-łapa do biuret podwójna
-łapa do chłodnic
-pierścień zamknięty o średnicy ok 9 cm
-pierścień otwarty o średnicy ok 6 cm</v>
      </c>
      <c r="D32" s="68">
        <v>0</v>
      </c>
      <c r="E32" s="26">
        <f>zbiorówka!E32</f>
        <v>0</v>
      </c>
      <c r="F32" s="26">
        <f t="shared" si="0"/>
        <v>0</v>
      </c>
      <c r="G32" s="27">
        <f>zbiorówka!G32</f>
        <v>0</v>
      </c>
      <c r="H32" s="22">
        <f t="shared" si="1"/>
        <v>0</v>
      </c>
      <c r="I32" s="19">
        <f t="shared" si="2"/>
        <v>0</v>
      </c>
      <c r="J32" s="29">
        <f t="shared" si="3"/>
        <v>0</v>
      </c>
    </row>
    <row r="33" spans="1:10" s="2" customFormat="1" ht="63.75">
      <c r="A33" s="28">
        <v>29</v>
      </c>
      <c r="B33" s="45" t="str">
        <f>zbiorówka!B33</f>
        <v>Statyw demonstracyjny</v>
      </c>
      <c r="C33" s="25" t="str">
        <f>zbiorówka!C33</f>
        <v>W skład zestawu wchodzą:
- statyw - metalowa podstawa z prętem
- łącznik krzyżowy min. 5szt.
- łapy do szkła laboratoryjnego - min. 2 szt
-pierścienie o różnych średnicach - 3 szt</v>
      </c>
      <c r="D33" s="68">
        <v>0</v>
      </c>
      <c r="E33" s="26">
        <f>zbiorówka!E33</f>
        <v>0</v>
      </c>
      <c r="F33" s="26">
        <f t="shared" si="0"/>
        <v>0</v>
      </c>
      <c r="G33" s="27">
        <f>zbiorówka!G33</f>
        <v>0</v>
      </c>
      <c r="H33" s="22">
        <f t="shared" si="1"/>
        <v>0</v>
      </c>
      <c r="I33" s="19">
        <f t="shared" si="2"/>
        <v>0</v>
      </c>
      <c r="J33" s="29">
        <f t="shared" si="3"/>
        <v>0</v>
      </c>
    </row>
    <row r="34" spans="1:10" s="2" customFormat="1" ht="51">
      <c r="A34" s="28">
        <v>30</v>
      </c>
      <c r="B34" s="45" t="str">
        <f>zbiorówka!B34</f>
        <v xml:space="preserve">Podnośnik laboratoryjny stal nierdzewna </v>
      </c>
      <c r="C34" s="25" t="str">
        <f>zbiorówka!C34</f>
        <v>Podnośnik mechaniczny - laboratoryjny. Stolik i podstawa wykonane ze stali nierdzewnej. Płynna regulacja wysokości. Zakres regulacji: max. 250 mm. Wymiary stolika: ok.150 x 150 mm</v>
      </c>
      <c r="D34" s="68">
        <v>0</v>
      </c>
      <c r="E34" s="26">
        <f>zbiorówka!E34</f>
        <v>0</v>
      </c>
      <c r="F34" s="26">
        <f t="shared" si="0"/>
        <v>0</v>
      </c>
      <c r="G34" s="27">
        <f>zbiorówka!G34</f>
        <v>0</v>
      </c>
      <c r="H34" s="22">
        <f t="shared" si="1"/>
        <v>0</v>
      </c>
      <c r="I34" s="19">
        <f t="shared" si="2"/>
        <v>0</v>
      </c>
      <c r="J34" s="29">
        <f t="shared" si="3"/>
        <v>0</v>
      </c>
    </row>
    <row r="35" spans="1:10" s="2" customFormat="1" ht="76.5">
      <c r="A35" s="28">
        <v>31</v>
      </c>
      <c r="B35" s="45" t="str">
        <f>zbiorówka!B35</f>
        <v>Układ okresowy pierwiastków chemicznych - część chemiczna</v>
      </c>
      <c r="C35" s="25" t="str">
        <f>zbiorówka!C35</f>
        <v>Plansza dydaktyczna jednostronna w formacie min 200cm x 140 cm prezentująca część chemiczną układu okresowego pierwiastków.</v>
      </c>
      <c r="D35" s="68">
        <v>0</v>
      </c>
      <c r="E35" s="26">
        <f>zbiorówka!E35</f>
        <v>0</v>
      </c>
      <c r="F35" s="26">
        <f t="shared" si="0"/>
        <v>0</v>
      </c>
      <c r="G35" s="27">
        <f>zbiorówka!G35</f>
        <v>0</v>
      </c>
      <c r="H35" s="22">
        <f t="shared" si="1"/>
        <v>0</v>
      </c>
      <c r="I35" s="19">
        <f t="shared" si="2"/>
        <v>0</v>
      </c>
      <c r="J35" s="29">
        <f t="shared" si="3"/>
        <v>0</v>
      </c>
    </row>
    <row r="36" spans="1:10" s="2" customFormat="1" ht="38.25">
      <c r="A36" s="28">
        <v>32</v>
      </c>
      <c r="B36" s="45" t="str">
        <f>zbiorówka!B36</f>
        <v>Tabela rozpuszczalności</v>
      </c>
      <c r="C36" s="25" t="str">
        <f>zbiorówka!C36</f>
        <v>Plansza dydaktyczna w formacie min 100x70 cm, foliowana, oprawiona, z możliwością zawieszania</v>
      </c>
      <c r="D36" s="68">
        <v>0</v>
      </c>
      <c r="E36" s="26">
        <f>zbiorówka!E36</f>
        <v>0</v>
      </c>
      <c r="F36" s="26">
        <f t="shared" si="0"/>
        <v>0</v>
      </c>
      <c r="G36" s="27">
        <f>zbiorówka!G36</f>
        <v>0</v>
      </c>
      <c r="H36" s="22">
        <f t="shared" si="1"/>
        <v>0</v>
      </c>
      <c r="I36" s="19">
        <f t="shared" si="2"/>
        <v>0</v>
      </c>
      <c r="J36" s="29">
        <f t="shared" si="3"/>
        <v>0</v>
      </c>
    </row>
    <row r="37" spans="1:10" s="2" customFormat="1" ht="89.25">
      <c r="A37" s="28">
        <v>33</v>
      </c>
      <c r="B37" s="45" t="str">
        <f>zbiorówka!B37</f>
        <v>Komplet plansz do chemii</v>
      </c>
      <c r="C37" s="25" t="str">
        <f>zbiorówka!C37</f>
        <v>Zestaw plansz chemicznych o wymiarach min 70cm x 100cm:
1.Tabela rozpuszczalności
2.Układ okresowy pierwiastków
3.Skala elektroujemności według Paulinga
4.Wiązania chemiczne
5.Kwasy nieorganiczne (beztlenowe)
6.Budowa materii</v>
      </c>
      <c r="D37" s="68">
        <v>1</v>
      </c>
      <c r="E37" s="26">
        <f>zbiorówka!E37</f>
        <v>0</v>
      </c>
      <c r="F37" s="26">
        <f t="shared" si="0"/>
        <v>0</v>
      </c>
      <c r="G37" s="27">
        <f>zbiorówka!G37</f>
        <v>0</v>
      </c>
      <c r="H37" s="22">
        <f t="shared" si="1"/>
        <v>0</v>
      </c>
      <c r="I37" s="19">
        <f t="shared" si="2"/>
        <v>0</v>
      </c>
      <c r="J37" s="29">
        <f t="shared" si="3"/>
        <v>0</v>
      </c>
    </row>
    <row r="38" spans="1:10" s="2" customFormat="1" ht="51">
      <c r="A38" s="28">
        <v>34</v>
      </c>
      <c r="B38" s="45" t="str">
        <f>zbiorówka!B38</f>
        <v>Plansze interaktywne chemia</v>
      </c>
      <c r="C38" s="25" t="str">
        <f>zbiorówka!C38</f>
        <v>Program edukacyjny, tematyka - chemia -poziom szkoła podstawowa. W programie ilustracje, fotografie, animacje, filmy pokazujące np. doświadczenia chemiczne, reakcje chemiczne, budowę atomów i cząsteczek, tabelę rozpuszczalności, przykłady zastosowań substancji i procesów chemicznych w życiu codziennym
Program współpracuje z rzutnikiem lub tablicą interaktywną.</v>
      </c>
      <c r="D38" s="68">
        <v>0</v>
      </c>
      <c r="E38" s="26">
        <f>zbiorówka!E38</f>
        <v>0</v>
      </c>
      <c r="F38" s="26">
        <f t="shared" si="0"/>
        <v>0</v>
      </c>
      <c r="G38" s="27">
        <f>zbiorówka!G38</f>
        <v>0</v>
      </c>
      <c r="H38" s="22">
        <f t="shared" si="1"/>
        <v>0</v>
      </c>
      <c r="I38" s="19">
        <f t="shared" si="2"/>
        <v>0</v>
      </c>
      <c r="J38" s="29">
        <f t="shared" si="3"/>
        <v>0</v>
      </c>
    </row>
    <row r="39" spans="1:10" s="2" customFormat="1" ht="38.25">
      <c r="A39" s="28">
        <v>35</v>
      </c>
      <c r="B39" s="45" t="str">
        <f>zbiorówka!B39</f>
        <v>Waga szkolna elektroniczna 500g/0.1g</v>
      </c>
      <c r="C39" s="25" t="str">
        <f>zbiorówka!C39</f>
        <v xml:space="preserve">Wyświetlacz cyfrowy, Zasilanie: bateria., Maksymalne obciążenie 500g, Dokładność 0.1g, </v>
      </c>
      <c r="D39" s="68">
        <v>0</v>
      </c>
      <c r="E39" s="26">
        <f>zbiorówka!E39</f>
        <v>0</v>
      </c>
      <c r="F39" s="26">
        <f t="shared" si="0"/>
        <v>0</v>
      </c>
      <c r="G39" s="27">
        <f>zbiorówka!G39</f>
        <v>0</v>
      </c>
      <c r="H39" s="22">
        <f t="shared" si="1"/>
        <v>0</v>
      </c>
      <c r="I39" s="19">
        <f t="shared" si="2"/>
        <v>0</v>
      </c>
      <c r="J39" s="29">
        <f t="shared" si="3"/>
        <v>0</v>
      </c>
    </row>
    <row r="40" spans="1:10" s="2" customFormat="1" ht="38.25">
      <c r="A40" s="28">
        <v>36</v>
      </c>
      <c r="B40" s="45" t="str">
        <f>zbiorówka!B40</f>
        <v>Waga szalkowa laboratoryjna szkolna 500g</v>
      </c>
      <c r="C40" s="25" t="str">
        <f>zbiorówka!C40</f>
        <v>Waga szalkowa laboratoryjna. Zestaw zawiera ok.20 odważników od 10 mg do 200 g. Udźwig: 500g. Podziałka: 20mg</v>
      </c>
      <c r="D40" s="68">
        <v>0</v>
      </c>
      <c r="E40" s="26">
        <f>zbiorówka!E40</f>
        <v>0</v>
      </c>
      <c r="F40" s="26">
        <f t="shared" si="0"/>
        <v>0</v>
      </c>
      <c r="G40" s="27">
        <f>zbiorówka!G40</f>
        <v>0</v>
      </c>
      <c r="H40" s="22">
        <f t="shared" si="1"/>
        <v>0</v>
      </c>
      <c r="I40" s="19">
        <f t="shared" si="2"/>
        <v>0</v>
      </c>
      <c r="J40" s="29">
        <f t="shared" si="3"/>
        <v>0</v>
      </c>
    </row>
    <row r="41" spans="1:10" s="2" customFormat="1" ht="51">
      <c r="A41" s="28">
        <v>37</v>
      </c>
      <c r="B41" s="45" t="str">
        <f>zbiorówka!B41</f>
        <v>Zasilacz laboratoryjny prądu stałego 15V max 3A</v>
      </c>
      <c r="C41" s="25" t="str">
        <f>zbiorówka!C41</f>
        <v>Zasilacz laboratoryjny prądu stałego, z płynną regulacją. Wskaźniki cyfrowe 2xLCD niezależne. Specyfikacja techniczna: Napięcie wyjściowe: 0-30V, Prąd wyjściowy (max): 5A.</v>
      </c>
      <c r="D41" s="68">
        <v>0</v>
      </c>
      <c r="E41" s="26">
        <f>zbiorówka!E41</f>
        <v>0</v>
      </c>
      <c r="F41" s="26">
        <f t="shared" si="0"/>
        <v>0</v>
      </c>
      <c r="G41" s="27">
        <f>zbiorówka!G41</f>
        <v>0</v>
      </c>
      <c r="H41" s="22">
        <f t="shared" si="1"/>
        <v>0</v>
      </c>
      <c r="I41" s="19">
        <f t="shared" si="2"/>
        <v>0</v>
      </c>
      <c r="J41" s="29">
        <f t="shared" si="3"/>
        <v>0</v>
      </c>
    </row>
    <row r="42" spans="1:10" s="2" customFormat="1" ht="25.5">
      <c r="A42" s="28">
        <v>38</v>
      </c>
      <c r="B42" s="45" t="str">
        <f>zbiorówka!B42</f>
        <v>Okulary ochronne</v>
      </c>
      <c r="C42" s="25" t="str">
        <f>zbiorówka!C42</f>
        <v>Okulary ochronne z otworami wentylacyjnymi</v>
      </c>
      <c r="D42" s="68">
        <v>30</v>
      </c>
      <c r="E42" s="26">
        <f>zbiorówka!E42</f>
        <v>0</v>
      </c>
      <c r="F42" s="26">
        <f t="shared" si="0"/>
        <v>0</v>
      </c>
      <c r="G42" s="27">
        <f>zbiorówka!G42</f>
        <v>0</v>
      </c>
      <c r="H42" s="22">
        <f t="shared" si="1"/>
        <v>0</v>
      </c>
      <c r="I42" s="19">
        <f t="shared" si="2"/>
        <v>0</v>
      </c>
      <c r="J42" s="29">
        <f t="shared" si="3"/>
        <v>0</v>
      </c>
    </row>
    <row r="43" spans="1:10" s="2" customFormat="1" ht="25.5">
      <c r="A43" s="28">
        <v>39</v>
      </c>
      <c r="B43" s="45" t="str">
        <f>zbiorówka!B43</f>
        <v>Fartuchy ochronne</v>
      </c>
      <c r="C43" s="25" t="str">
        <f>zbiorówka!C43</f>
        <v>Fartuch z białego płótna (100% bawełna) z długimi rękawami, trzema kieszeniami, paskiem regulującym obwód oraz zapinane na guziki.</v>
      </c>
      <c r="D43" s="68">
        <v>30</v>
      </c>
      <c r="E43" s="26">
        <f>zbiorówka!E43</f>
        <v>0</v>
      </c>
      <c r="F43" s="26">
        <f t="shared" si="0"/>
        <v>0</v>
      </c>
      <c r="G43" s="27">
        <f>zbiorówka!G43</f>
        <v>0</v>
      </c>
      <c r="H43" s="22">
        <f t="shared" si="1"/>
        <v>0</v>
      </c>
      <c r="I43" s="19">
        <f t="shared" si="2"/>
        <v>0</v>
      </c>
      <c r="J43" s="29">
        <f t="shared" si="3"/>
        <v>0</v>
      </c>
    </row>
    <row r="44" spans="1:10" s="2" customFormat="1" ht="76.5">
      <c r="A44" s="28">
        <v>40</v>
      </c>
      <c r="B44" s="45" t="str">
        <f>zbiorówka!B44</f>
        <v>Apteczka</v>
      </c>
      <c r="C44" s="25" t="str">
        <f>zbiorówka!C44</f>
        <v>Apteczka w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44" s="68">
        <v>0</v>
      </c>
      <c r="E44" s="26">
        <f>zbiorówka!E44</f>
        <v>0</v>
      </c>
      <c r="F44" s="26">
        <f t="shared" si="0"/>
        <v>0</v>
      </c>
      <c r="G44" s="27">
        <f>zbiorówka!G44</f>
        <v>0</v>
      </c>
      <c r="H44" s="22">
        <f t="shared" si="1"/>
        <v>0</v>
      </c>
      <c r="I44" s="19">
        <f t="shared" si="2"/>
        <v>0</v>
      </c>
      <c r="J44" s="29">
        <f t="shared" si="3"/>
        <v>0</v>
      </c>
    </row>
    <row r="45" spans="1:10" s="2" customFormat="1" ht="25.5">
      <c r="A45" s="28">
        <v>41</v>
      </c>
      <c r="B45" s="45" t="str">
        <f>zbiorówka!B45</f>
        <v>Rękawiczki lateksowe</v>
      </c>
      <c r="C45" s="25" t="str">
        <f>zbiorówka!C45</f>
        <v>Rękawice laboratoryjne, cienkie, elastyczne. 100 szt w opakowaniu</v>
      </c>
      <c r="D45" s="68">
        <v>0</v>
      </c>
      <c r="E45" s="26">
        <f>zbiorówka!E45</f>
        <v>0</v>
      </c>
      <c r="F45" s="26">
        <f t="shared" si="0"/>
        <v>0</v>
      </c>
      <c r="G45" s="27">
        <f>zbiorówka!G45</f>
        <v>0</v>
      </c>
      <c r="H45" s="22">
        <f t="shared" si="1"/>
        <v>0</v>
      </c>
      <c r="I45" s="19">
        <f t="shared" si="2"/>
        <v>0</v>
      </c>
      <c r="J45" s="29">
        <f t="shared" si="3"/>
        <v>0</v>
      </c>
    </row>
    <row r="46" spans="1:10" s="2" customFormat="1" ht="38.25">
      <c r="A46" s="28">
        <v>42</v>
      </c>
      <c r="B46" s="45" t="str">
        <f>zbiorówka!B46</f>
        <v>Rękawice do gorących przedmiotów</v>
      </c>
      <c r="C46" s="25" t="str">
        <f>zbiorówka!C46</f>
        <v>Rękawice termiczne wykonane z grubej bawełny frotte, ciepło kontaktowe do 250° C</v>
      </c>
      <c r="D46" s="68">
        <v>0</v>
      </c>
      <c r="E46" s="26">
        <f>zbiorówka!E46</f>
        <v>0</v>
      </c>
      <c r="F46" s="26">
        <f t="shared" si="0"/>
        <v>0</v>
      </c>
      <c r="G46" s="27">
        <f>zbiorówka!G46</f>
        <v>0</v>
      </c>
      <c r="H46" s="22">
        <f t="shared" si="1"/>
        <v>0</v>
      </c>
      <c r="I46" s="19">
        <f t="shared" si="2"/>
        <v>0</v>
      </c>
      <c r="J46" s="29">
        <f t="shared" si="3"/>
        <v>0</v>
      </c>
    </row>
    <row r="47" spans="1:10" s="2" customFormat="1">
      <c r="A47" s="28">
        <v>43</v>
      </c>
      <c r="B47" s="45" t="str">
        <f>zbiorówka!B47</f>
        <v>Parafilm</v>
      </c>
      <c r="C47" s="25" t="str">
        <f>zbiorówka!C47</f>
        <v>Parafilm  do uszczelniania szkła i plastików laboratoryjnych  Szerokość rolki: ok.50 mm Długość rolki: min 75 m</v>
      </c>
      <c r="D47" s="68">
        <v>0</v>
      </c>
      <c r="E47" s="26">
        <f>zbiorówka!E47</f>
        <v>0</v>
      </c>
      <c r="F47" s="26">
        <f t="shared" si="0"/>
        <v>0</v>
      </c>
      <c r="G47" s="27">
        <f>zbiorówka!G47</f>
        <v>0</v>
      </c>
      <c r="H47" s="22">
        <f t="shared" si="1"/>
        <v>0</v>
      </c>
      <c r="I47" s="19">
        <f t="shared" si="2"/>
        <v>0</v>
      </c>
      <c r="J47" s="29">
        <f t="shared" si="3"/>
        <v>0</v>
      </c>
    </row>
    <row r="48" spans="1:10" s="1" customFormat="1" ht="38.25">
      <c r="A48" s="28">
        <v>44</v>
      </c>
      <c r="B48" s="45" t="str">
        <f>zbiorówka!B48</f>
        <v xml:space="preserve">Mata z włókniny chłonnej </v>
      </c>
      <c r="C48" s="25" t="str">
        <f>zbiorówka!C48</f>
        <v>Mata z włókniny chłonnej, absorbująca chemikalia (uniwersalna),wymiar ok.40 cmx50 min 100mat w opakowaniu</v>
      </c>
      <c r="D48" s="68">
        <v>0</v>
      </c>
      <c r="E48" s="26">
        <f>zbiorówka!E48</f>
        <v>0</v>
      </c>
      <c r="F48" s="26">
        <f t="shared" si="0"/>
        <v>0</v>
      </c>
      <c r="G48" s="27">
        <f>zbiorówka!G48</f>
        <v>0</v>
      </c>
      <c r="H48" s="22">
        <f t="shared" si="1"/>
        <v>0</v>
      </c>
      <c r="I48" s="19">
        <f t="shared" si="2"/>
        <v>0</v>
      </c>
      <c r="J48" s="29">
        <f t="shared" si="3"/>
        <v>0</v>
      </c>
    </row>
    <row r="49" spans="1:10" ht="76.5">
      <c r="A49" s="28">
        <v>45</v>
      </c>
      <c r="B49" s="45" t="str">
        <f>zbiorówka!B49</f>
        <v>Palnik Bunsena (z wkładami wymiennymi)</v>
      </c>
      <c r="C49" s="25" t="str">
        <f>zbiorówka!C49</f>
        <v>W zestawie:
Palnik laboratoryjny
Kartusz gazowy
Dane techniczne:
Temperatura płomienia 1700oC
Kartusz 230g / 410 ml30% propan , 70% butan</v>
      </c>
      <c r="D49" s="68">
        <v>6</v>
      </c>
      <c r="E49" s="26">
        <f>zbiorówka!E49</f>
        <v>0</v>
      </c>
      <c r="F49" s="26">
        <f t="shared" ref="F49:F51" si="4">E49*D49</f>
        <v>0</v>
      </c>
      <c r="G49" s="27">
        <f>zbiorówka!G49</f>
        <v>0</v>
      </c>
      <c r="H49" s="22">
        <f t="shared" ref="H49:H51" si="5">J49-F49</f>
        <v>0</v>
      </c>
      <c r="I49" s="19">
        <f t="shared" ref="I49:I51" si="6">E49*G49%+E49</f>
        <v>0</v>
      </c>
      <c r="J49" s="29">
        <f t="shared" ref="J49:J51" si="7">I49*D49</f>
        <v>0</v>
      </c>
    </row>
    <row r="50" spans="1:10" ht="34.5" customHeight="1">
      <c r="A50" s="28">
        <v>46</v>
      </c>
      <c r="B50" s="45" t="str">
        <f>zbiorówka!B50</f>
        <v>Czasza grzejna</v>
      </c>
      <c r="C50" s="25" t="str">
        <f>zbiorówka!C50</f>
        <v>Elektryczny płaszcz grzewczy z regulacją mocy, do max 4500C</v>
      </c>
      <c r="D50" s="68">
        <v>2</v>
      </c>
      <c r="E50" s="26">
        <f>zbiorówka!E50</f>
        <v>0</v>
      </c>
      <c r="F50" s="26">
        <f t="shared" si="4"/>
        <v>0</v>
      </c>
      <c r="G50" s="27">
        <f>zbiorówka!G50</f>
        <v>0</v>
      </c>
      <c r="H50" s="22">
        <f t="shared" si="5"/>
        <v>0</v>
      </c>
      <c r="I50" s="19">
        <f t="shared" si="6"/>
        <v>0</v>
      </c>
      <c r="J50" s="29">
        <f t="shared" si="7"/>
        <v>0</v>
      </c>
    </row>
    <row r="51" spans="1:10" ht="64.5" thickBot="1">
      <c r="A51" s="30">
        <v>47</v>
      </c>
      <c r="B51" s="46" t="str">
        <f>zbiorówka!B51</f>
        <v>Butla z kranikiem do wody destylowanej (10l)</v>
      </c>
      <c r="C51" s="37" t="str">
        <f>zbiorówka!C51</f>
        <v>Butla do wody destylowanej z kranem, pojemność 10l, z tworzywa, szyja gwintowana z nakrętką, uchwyt do przenoszenia</v>
      </c>
      <c r="D51" s="69">
        <v>0</v>
      </c>
      <c r="E51" s="38">
        <f>zbiorówka!E51</f>
        <v>0</v>
      </c>
      <c r="F51" s="38">
        <f t="shared" si="4"/>
        <v>0</v>
      </c>
      <c r="G51" s="39">
        <f>zbiorówka!G51</f>
        <v>0</v>
      </c>
      <c r="H51" s="35">
        <f t="shared" si="5"/>
        <v>0</v>
      </c>
      <c r="I51" s="33">
        <f t="shared" si="6"/>
        <v>0</v>
      </c>
      <c r="J51" s="36">
        <f t="shared" si="7"/>
        <v>0</v>
      </c>
    </row>
    <row r="52" spans="1:10">
      <c r="F52" s="9">
        <f>SUM(F5:F51)</f>
        <v>0</v>
      </c>
      <c r="H52" s="9">
        <f>SUM(H5:H51)</f>
        <v>0</v>
      </c>
      <c r="J52" s="9">
        <f>SUM(J5:J51)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70" zoomScaleNormal="70" workbookViewId="0">
      <selection activeCell="N13" sqref="N13"/>
    </sheetView>
  </sheetViews>
  <sheetFormatPr defaultColWidth="9" defaultRowHeight="14.25"/>
  <cols>
    <col min="1" max="1" width="5.625" style="7" customWidth="1"/>
    <col min="2" max="2" width="13.625" style="47" customWidth="1"/>
    <col min="3" max="3" width="96.125" style="7" customWidth="1"/>
    <col min="4" max="4" width="10.625" style="7" customWidth="1"/>
    <col min="5" max="5" width="11.875" style="7" customWidth="1"/>
    <col min="6" max="6" width="12" style="7" customWidth="1"/>
    <col min="7" max="7" width="10.25" style="8" bestFit="1" customWidth="1"/>
    <col min="8" max="8" width="12.25" style="7" customWidth="1"/>
    <col min="9" max="9" width="11.75" style="7" customWidth="1"/>
    <col min="10" max="10" width="12.125" style="7" bestFit="1" customWidth="1"/>
    <col min="11" max="16384" width="9" style="7"/>
  </cols>
  <sheetData>
    <row r="1" spans="1:10" s="5" customFormat="1" ht="15">
      <c r="A1" s="4"/>
      <c r="B1" s="40"/>
      <c r="C1" s="92" t="s">
        <v>9</v>
      </c>
      <c r="D1" s="92"/>
      <c r="E1" s="92"/>
      <c r="F1" s="92"/>
      <c r="G1" s="92"/>
      <c r="H1" s="92"/>
      <c r="I1" s="92"/>
    </row>
    <row r="2" spans="1:10" s="5" customFormat="1" ht="15">
      <c r="A2" s="6"/>
      <c r="B2" s="41"/>
      <c r="C2" s="95" t="s">
        <v>120</v>
      </c>
      <c r="D2" s="95"/>
      <c r="E2" s="95"/>
      <c r="F2" s="95"/>
      <c r="G2" s="95"/>
      <c r="H2" s="95"/>
      <c r="I2" s="95"/>
    </row>
    <row r="3" spans="1:10" s="5" customFormat="1" ht="15.75" thickBot="1">
      <c r="A3" s="6"/>
      <c r="B3" s="41"/>
      <c r="C3" s="10"/>
      <c r="D3" s="94"/>
      <c r="E3" s="94"/>
      <c r="F3" s="94"/>
      <c r="G3" s="11"/>
      <c r="H3" s="11"/>
      <c r="I3" s="11"/>
    </row>
    <row r="4" spans="1:10" customFormat="1" ht="38.25">
      <c r="A4" s="12"/>
      <c r="B4" s="42"/>
      <c r="C4" s="13"/>
      <c r="D4" s="13" t="s">
        <v>3</v>
      </c>
      <c r="E4" s="14" t="s">
        <v>4</v>
      </c>
      <c r="F4" s="14" t="s">
        <v>5</v>
      </c>
      <c r="G4" s="15" t="s">
        <v>6</v>
      </c>
      <c r="H4" s="15" t="s">
        <v>18</v>
      </c>
      <c r="I4" s="14" t="s">
        <v>7</v>
      </c>
      <c r="J4" s="16" t="s">
        <v>8</v>
      </c>
    </row>
    <row r="5" spans="1:10" s="2" customFormat="1" ht="51">
      <c r="A5" s="28">
        <v>1</v>
      </c>
      <c r="B5" s="45" t="str">
        <f>zbiorówka!B5</f>
        <v>Chemia - Zestaw do doświadczeń chemicznych</v>
      </c>
      <c r="C5" s="25" t="str">
        <f>zbiorówka!C5</f>
        <v>Zestaw szkła i sprzętu laboratoryjnego dla grupy 2-4 osób do doświadczeń z chemii dostosowany do wykonania doświadczeń odpowiadających podstawie programowej dla szkół podstawowych. Zestaw w opakowaniu przenośnym, wyłożony gąbką.</v>
      </c>
      <c r="D5" s="70">
        <v>1</v>
      </c>
      <c r="E5" s="26">
        <f>zbiorówka!E5</f>
        <v>0</v>
      </c>
      <c r="F5" s="26">
        <f>E5*D5</f>
        <v>0</v>
      </c>
      <c r="G5" s="27">
        <f>zbiorówka!G5</f>
        <v>0</v>
      </c>
      <c r="H5" s="22">
        <f>J5-F5</f>
        <v>0</v>
      </c>
      <c r="I5" s="19">
        <f>E5*G5%+E5</f>
        <v>0</v>
      </c>
      <c r="J5" s="29">
        <f>I5*D5</f>
        <v>0</v>
      </c>
    </row>
    <row r="6" spans="1:10" s="2" customFormat="1" ht="51">
      <c r="A6" s="28">
        <v>2</v>
      </c>
      <c r="B6" s="45" t="str">
        <f>zbiorówka!B6</f>
        <v>Elektrochemia - Zestaw do ćwiczeń z elektrochemii</v>
      </c>
      <c r="C6" s="25" t="str">
        <f>zbiorówka!C6</f>
        <v xml:space="preserve"> Zestaw do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podstawowych.</v>
      </c>
      <c r="D6" s="70">
        <v>1</v>
      </c>
      <c r="E6" s="26">
        <f>zbiorówka!E6</f>
        <v>0</v>
      </c>
      <c r="F6" s="26">
        <f t="shared" ref="F6:F51" si="0">E6*D6</f>
        <v>0</v>
      </c>
      <c r="G6" s="27">
        <f>zbiorówka!G6</f>
        <v>0</v>
      </c>
      <c r="H6" s="22">
        <f t="shared" ref="H6:H51" si="1">J6-F6</f>
        <v>0</v>
      </c>
      <c r="I6" s="19">
        <f t="shared" ref="I6:I51" si="2">E6*G6%+E6</f>
        <v>0</v>
      </c>
      <c r="J6" s="29">
        <f t="shared" ref="J6:J51" si="3">I6*D6</f>
        <v>0</v>
      </c>
    </row>
    <row r="7" spans="1:10" s="2" customFormat="1" ht="38.25">
      <c r="A7" s="28">
        <v>3</v>
      </c>
      <c r="B7" s="45" t="str">
        <f>zbiorówka!B7</f>
        <v>Przyrząd do elektrolizy</v>
      </c>
      <c r="C7" s="25" t="str">
        <f>zbiorówka!C7</f>
        <v>Przyrząd do elektrolizy w postaci dwóch elektrod osadzonych na
wyprofilowanych ramionach przewodzących umieszczonych na wspornikach w pojemniku plastikowym, w dole pojemnika gniazda przewodów bananowych</v>
      </c>
      <c r="D7" s="70">
        <v>1</v>
      </c>
      <c r="E7" s="26">
        <f>zbiorówka!E7</f>
        <v>0</v>
      </c>
      <c r="F7" s="26">
        <f t="shared" si="0"/>
        <v>0</v>
      </c>
      <c r="G7" s="27">
        <f>zbiorówka!G7</f>
        <v>0</v>
      </c>
      <c r="H7" s="22">
        <f t="shared" si="1"/>
        <v>0</v>
      </c>
      <c r="I7" s="19">
        <f t="shared" si="2"/>
        <v>0</v>
      </c>
      <c r="J7" s="29">
        <f t="shared" si="3"/>
        <v>0</v>
      </c>
    </row>
    <row r="8" spans="1:10" s="2" customFormat="1" ht="38.25">
      <c r="A8" s="28">
        <v>4</v>
      </c>
      <c r="B8" s="45" t="str">
        <f>zbiorówka!B8</f>
        <v>Zestaw do ćwiczeń z elektrolizy</v>
      </c>
      <c r="C8" s="25" t="str">
        <f>zbiorówka!C8</f>
        <v>Zestaw do ćwiczeń z elektrolizy. W zestawie: podstawka do statywu z gniazdami zasilającymi, statyw, naczynie szklane, uchwyt do probówek, probówki (min.2szt.), elektrody, przewody. Zestaw w plastikowej walizce.</v>
      </c>
      <c r="D8" s="70">
        <v>1</v>
      </c>
      <c r="E8" s="26">
        <f>zbiorówka!E8</f>
        <v>0</v>
      </c>
      <c r="F8" s="26">
        <f t="shared" si="0"/>
        <v>0</v>
      </c>
      <c r="G8" s="27">
        <f>zbiorówka!G8</f>
        <v>0</v>
      </c>
      <c r="H8" s="22">
        <f t="shared" si="1"/>
        <v>0</v>
      </c>
      <c r="I8" s="19">
        <f t="shared" si="2"/>
        <v>0</v>
      </c>
      <c r="J8" s="29">
        <f t="shared" si="3"/>
        <v>0</v>
      </c>
    </row>
    <row r="9" spans="1:10" s="2" customFormat="1" ht="76.5">
      <c r="A9" s="28">
        <v>5</v>
      </c>
      <c r="B9" s="45" t="str">
        <f>zbiorówka!B9</f>
        <v>Walizka Ekobadacza do obserwacji oraz badania wód i ph gleb</v>
      </c>
      <c r="C9" s="25" t="str">
        <f>zbiorówka!C9</f>
        <v>Zestaw dydaktyczny do analizy składu chemicznego wody i gleby. W zestawie: 1.szcegółowa instrukcja opisująca metodykę i standardy badań, 2.Kwasomierz Helliga (płytka i płyn), 3. Lupa, 5.Strzykawki: 5ml, 10 ml, 6.Bibuły osuszające 7. Probówki okrągłodenna, probówki płaskodenne z korkami (3szt), 8.Stojak do probówek 9.Łyżeczki do poboru: gleby (1szt), substancji sypkich (3szt.), 10. Komplet (ok.15szt) mianowanych roztworów wskaźników 11. Siateczka do usuwania zanieczyszczeń przy poborze wody 12. Skale wyników badań - barwne, zalaminowane. Zapakowane w przenośny pojemnik plastikowy.</v>
      </c>
      <c r="D9" s="70">
        <v>1</v>
      </c>
      <c r="E9" s="26">
        <f>zbiorówka!E9</f>
        <v>0</v>
      </c>
      <c r="F9" s="26">
        <f t="shared" si="0"/>
        <v>0</v>
      </c>
      <c r="G9" s="27">
        <f>zbiorówka!G9</f>
        <v>0</v>
      </c>
      <c r="H9" s="22">
        <f t="shared" si="1"/>
        <v>0</v>
      </c>
      <c r="I9" s="19">
        <f t="shared" si="2"/>
        <v>0</v>
      </c>
      <c r="J9" s="29">
        <f t="shared" si="3"/>
        <v>0</v>
      </c>
    </row>
    <row r="10" spans="1:10" s="2" customFormat="1" ht="25.5">
      <c r="A10" s="28">
        <v>6</v>
      </c>
      <c r="B10" s="45" t="str">
        <f>zbiorówka!B10</f>
        <v>Próbki paliw - rodzaje paliw</v>
      </c>
      <c r="C10" s="25" t="str">
        <f>zbiorówka!C10</f>
        <v>Zestaw 12 próbek paliw zapakowanych w walizkę/gablotkę z opisem paliw</v>
      </c>
      <c r="D10" s="70">
        <v>1</v>
      </c>
      <c r="E10" s="26">
        <f>zbiorówka!E10</f>
        <v>0</v>
      </c>
      <c r="F10" s="26">
        <f t="shared" si="0"/>
        <v>0</v>
      </c>
      <c r="G10" s="27">
        <f>zbiorówka!G10</f>
        <v>0</v>
      </c>
      <c r="H10" s="22">
        <f t="shared" si="1"/>
        <v>0</v>
      </c>
      <c r="I10" s="19">
        <f t="shared" si="2"/>
        <v>0</v>
      </c>
      <c r="J10" s="29">
        <f t="shared" si="3"/>
        <v>0</v>
      </c>
    </row>
    <row r="11" spans="1:10" s="2" customFormat="1" ht="25.5">
      <c r="A11" s="28">
        <v>7</v>
      </c>
      <c r="B11" s="45" t="str">
        <f>zbiorówka!B11</f>
        <v>Metale i ich stopy</v>
      </c>
      <c r="C11" s="25" t="str">
        <f>zbiorówka!C11</f>
        <v>Zestaw min. 12 płytek z różnych metali i ich stopów, z ich oznaczeniami/nazwami. Płytki w opakowaniu - walizka/skrzynka.</v>
      </c>
      <c r="D11" s="70">
        <v>1</v>
      </c>
      <c r="E11" s="26">
        <f>zbiorówka!E11</f>
        <v>0</v>
      </c>
      <c r="F11" s="26">
        <f t="shared" si="0"/>
        <v>0</v>
      </c>
      <c r="G11" s="27">
        <f>zbiorówka!G11</f>
        <v>0</v>
      </c>
      <c r="H11" s="22">
        <f t="shared" si="1"/>
        <v>0</v>
      </c>
      <c r="I11" s="19">
        <f t="shared" si="2"/>
        <v>0</v>
      </c>
      <c r="J11" s="29">
        <f t="shared" si="3"/>
        <v>0</v>
      </c>
    </row>
    <row r="12" spans="1:10" s="2" customFormat="1" ht="51">
      <c r="A12" s="28">
        <v>8</v>
      </c>
      <c r="B12" s="45" t="str">
        <f>zbiorówka!B12</f>
        <v>Suszarka do próbówek z tacką do ociekania</v>
      </c>
      <c r="C12" s="25" t="str">
        <f>zbiorówka!C12</f>
        <v>Suszarka do próbówek z tacką do ociekania. Końcówki prętów zabezpieczone gumkami. Wymiary orientacyjne: Wysokość ok 45cm, Szerokość: ok35cm, Głębokość: ok15cm</v>
      </c>
      <c r="D12" s="70">
        <v>6</v>
      </c>
      <c r="E12" s="26">
        <f>zbiorówka!E12</f>
        <v>0</v>
      </c>
      <c r="F12" s="26">
        <f t="shared" si="0"/>
        <v>0</v>
      </c>
      <c r="G12" s="27">
        <f>zbiorówka!G12</f>
        <v>0</v>
      </c>
      <c r="H12" s="22">
        <f t="shared" si="1"/>
        <v>0</v>
      </c>
      <c r="I12" s="19">
        <f t="shared" si="2"/>
        <v>0</v>
      </c>
      <c r="J12" s="29">
        <f t="shared" si="3"/>
        <v>0</v>
      </c>
    </row>
    <row r="13" spans="1:10" s="2" customFormat="1" ht="51">
      <c r="A13" s="28">
        <v>9</v>
      </c>
      <c r="B13" s="45" t="str">
        <f>zbiorówka!B13</f>
        <v>Taca do przenoszenia próbówek i odczynników</v>
      </c>
      <c r="C13" s="25" t="str">
        <f>zbiorówka!C13</f>
        <v>Plastikowy pojemnik z uchwytami, po bokach otwory na probówki: 6 otworówxok.20mm, 8otworówxok.16mm, 8otworówxok.8mm Wymiary pojemnika ok.: 30x10x20cm</v>
      </c>
      <c r="D13" s="70">
        <v>6</v>
      </c>
      <c r="E13" s="26">
        <f>zbiorówka!E13</f>
        <v>0</v>
      </c>
      <c r="F13" s="26">
        <f t="shared" si="0"/>
        <v>0</v>
      </c>
      <c r="G13" s="27">
        <f>zbiorówka!G13</f>
        <v>0</v>
      </c>
      <c r="H13" s="22">
        <f t="shared" si="1"/>
        <v>0</v>
      </c>
      <c r="I13" s="19">
        <f t="shared" si="2"/>
        <v>0</v>
      </c>
      <c r="J13" s="29">
        <f t="shared" si="3"/>
        <v>0</v>
      </c>
    </row>
    <row r="14" spans="1:10" s="2" customFormat="1" ht="25.5">
      <c r="A14" s="28">
        <v>10</v>
      </c>
      <c r="B14" s="45" t="str">
        <f>zbiorówka!B14</f>
        <v>Termometr -10 do 110 C</v>
      </c>
      <c r="C14" s="25" t="str">
        <f>zbiorówka!C14</f>
        <v>Termometr alkoholowy. Zakres pomiaru od -10 do 110 0C.</v>
      </c>
      <c r="D14" s="70">
        <v>6</v>
      </c>
      <c r="E14" s="26">
        <f>zbiorówka!E14</f>
        <v>0</v>
      </c>
      <c r="F14" s="26">
        <f t="shared" si="0"/>
        <v>0</v>
      </c>
      <c r="G14" s="27">
        <f>zbiorówka!G14</f>
        <v>0</v>
      </c>
      <c r="H14" s="22">
        <f t="shared" si="1"/>
        <v>0</v>
      </c>
      <c r="I14" s="19">
        <f t="shared" si="2"/>
        <v>0</v>
      </c>
      <c r="J14" s="29">
        <f t="shared" si="3"/>
        <v>0</v>
      </c>
    </row>
    <row r="15" spans="1:10" s="2" customFormat="1" ht="25.5">
      <c r="A15" s="28">
        <v>11</v>
      </c>
      <c r="B15" s="45" t="str">
        <f>zbiorówka!B15</f>
        <v xml:space="preserve">Aparat Hoffmana </v>
      </c>
      <c r="C15" s="25" t="str">
        <f>zbiorówka!C15</f>
        <v>Przyrząd (tzw. Eudiometrem Hofmanna) - statyw z trzema połączonymi ze sobą cylindrami szklanymi (środkowy otwarty, boczne z zaworami, wyposażone w elektrody). W zestawie zasilacz.</v>
      </c>
      <c r="D15" s="70">
        <v>1</v>
      </c>
      <c r="E15" s="26">
        <f>zbiorówka!E15</f>
        <v>0</v>
      </c>
      <c r="F15" s="26">
        <f t="shared" si="0"/>
        <v>0</v>
      </c>
      <c r="G15" s="27">
        <f>zbiorówka!G15</f>
        <v>0</v>
      </c>
      <c r="H15" s="22">
        <f t="shared" si="1"/>
        <v>0</v>
      </c>
      <c r="I15" s="19">
        <f t="shared" si="2"/>
        <v>0</v>
      </c>
      <c r="J15" s="29">
        <f t="shared" si="3"/>
        <v>0</v>
      </c>
    </row>
    <row r="16" spans="1:10" s="2" customFormat="1" ht="38.25">
      <c r="A16" s="28">
        <v>12</v>
      </c>
      <c r="B16" s="45" t="str">
        <f>zbiorówka!B16</f>
        <v>Zestaw do ekstrakcji ze statywem</v>
      </c>
      <c r="C16" s="25" t="str">
        <f>zbiorówka!C16</f>
        <v>W skład zestawu wchodzi: ekstraktor, chłodnica, kolba płaskodenna, trójnóg, siatka z krążkiem ceramicznym, palnik spirytusowy, wąż 2szt., łapy i łączniki do zmontowania zestawu, Opakowanie plastikowe wyłożone pianką.</v>
      </c>
      <c r="D16" s="70">
        <v>1</v>
      </c>
      <c r="E16" s="26">
        <f>zbiorówka!E16</f>
        <v>0</v>
      </c>
      <c r="F16" s="26">
        <f t="shared" si="0"/>
        <v>0</v>
      </c>
      <c r="G16" s="27">
        <f>zbiorówka!G16</f>
        <v>0</v>
      </c>
      <c r="H16" s="22">
        <f t="shared" si="1"/>
        <v>0</v>
      </c>
      <c r="I16" s="19">
        <f t="shared" si="2"/>
        <v>0</v>
      </c>
      <c r="J16" s="29">
        <f t="shared" si="3"/>
        <v>0</v>
      </c>
    </row>
    <row r="17" spans="1:10" s="2" customFormat="1" ht="38.25">
      <c r="A17" s="28">
        <v>13</v>
      </c>
      <c r="B17" s="45" t="str">
        <f>zbiorówka!B17</f>
        <v>Zestaw do wytwarzania gazu</v>
      </c>
      <c r="C17" s="25" t="str">
        <f>zbiorówka!C17</f>
        <v>W skład zestawu wchodzi (przykładowo): butelka do wytwarzania gazu, biureta do pobierania gazu, trójnóg, siatka z krążkiem ceramicznym, palnik spirytusowy, wąż 2szt., łapy i łączniki do zmontowania zestawu, Opakowanie - pojemnik plastikowy wyłożony pianką.</v>
      </c>
      <c r="D17" s="70">
        <v>1</v>
      </c>
      <c r="E17" s="26">
        <f>zbiorówka!E17</f>
        <v>0</v>
      </c>
      <c r="F17" s="26">
        <f t="shared" si="0"/>
        <v>0</v>
      </c>
      <c r="G17" s="27">
        <f>zbiorówka!G17</f>
        <v>0</v>
      </c>
      <c r="H17" s="22">
        <f t="shared" si="1"/>
        <v>0</v>
      </c>
      <c r="I17" s="19">
        <f t="shared" si="2"/>
        <v>0</v>
      </c>
      <c r="J17" s="29">
        <f t="shared" si="3"/>
        <v>0</v>
      </c>
    </row>
    <row r="18" spans="1:10" s="2" customFormat="1" ht="38.25">
      <c r="A18" s="28">
        <v>14</v>
      </c>
      <c r="B18" s="45" t="str">
        <f>zbiorówka!B18</f>
        <v xml:space="preserve">Zestaw do destylacji ze statywem </v>
      </c>
      <c r="C18" s="25" t="str">
        <f>zbiorówka!C18</f>
        <v>W skład zestawu wchodzi (przykładowo): statyw, chłodnica z nasadką, wąż 2szt., kolba destylacyjna orągłodenna, łapy zaciskowej łączniki do zmontowania zestawu, trójnóg, siatka z krążkiem ceramicznym, palnik.</v>
      </c>
      <c r="D18" s="70">
        <v>3</v>
      </c>
      <c r="E18" s="26">
        <f>zbiorówka!E18</f>
        <v>0</v>
      </c>
      <c r="F18" s="26">
        <f t="shared" si="0"/>
        <v>0</v>
      </c>
      <c r="G18" s="27">
        <f>zbiorówka!G18</f>
        <v>0</v>
      </c>
      <c r="H18" s="22">
        <f t="shared" si="1"/>
        <v>0</v>
      </c>
      <c r="I18" s="19">
        <f t="shared" si="2"/>
        <v>0</v>
      </c>
      <c r="J18" s="29">
        <f t="shared" si="3"/>
        <v>0</v>
      </c>
    </row>
    <row r="19" spans="1:10" s="2" customFormat="1" ht="165.75">
      <c r="A19" s="28">
        <v>15</v>
      </c>
      <c r="B19" s="45" t="str">
        <f>zbiorówka!B19</f>
        <v xml:space="preserve">Komplet szkła wersja rozbudowana </v>
      </c>
      <c r="C19" s="25" t="str">
        <f>zbiorówka!C19</f>
        <v>Komplet szkła laboratoryjnego, wyposażenie pracowni w szkole podstawowej, zgodny z podstawą programową - w zestawie (przykładowo): 1. Chłodnica Liebiga - 1 szt. 2. Kolba destylacyjna 100 ml - 1 szt. 3. Kolba płaskodenna 250 ml - 1 szt. 4. Kolba stożkowa 200 ml - 2 szt. 5. Krystalizator z wlewem - 2 szt. 6. Lejek szklany - 1 szt. 7. Moździerz porcelanowy z tłuczkiem - 1 szt. 8. Parownica porcelanowa - 1 szt. 9. Pipeta miarowa 5 ml - 1 szt. 10. Cylinder miarowy 100 ml - 1 szt.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rurek o różnych przekrojach i długościach, proste, zgięte - różne kąty, dwukrotnie zgięte, kapilarne 20. Rurka gumowa- 1 szt.
21. Korki gumowe różne min. 10 szt 22. Szkiełko zegarkowe - 4 szt. 23. Zlewka: 250 ml - 1 szt.niska; 100 ml - 1 szt.; wysoka 250 ml - 1 szt.24. Tryskawka - 1 szt. 25. Termometr  0 - 200 st.C - 1 szt.26. Butla laboratoryjna 100 ml - 2 szt.27. Probówka z tubusem  - 1 szt.28. Rozdzielacz cylindryczny 50 ml - 1 szt.</v>
      </c>
      <c r="D19" s="70">
        <v>3</v>
      </c>
      <c r="E19" s="26">
        <f>zbiorówka!E19</f>
        <v>0</v>
      </c>
      <c r="F19" s="26">
        <f t="shared" si="0"/>
        <v>0</v>
      </c>
      <c r="G19" s="27">
        <f>zbiorówka!G19</f>
        <v>0</v>
      </c>
      <c r="H19" s="22">
        <f t="shared" si="1"/>
        <v>0</v>
      </c>
      <c r="I19" s="19">
        <f t="shared" si="2"/>
        <v>0</v>
      </c>
      <c r="J19" s="29">
        <f t="shared" si="3"/>
        <v>0</v>
      </c>
    </row>
    <row r="20" spans="1:10" s="2" customFormat="1" ht="25.5">
      <c r="A20" s="28">
        <v>16</v>
      </c>
      <c r="B20" s="45" t="str">
        <f>zbiorówka!B20</f>
        <v>Rodzaje metali-12 płytek</v>
      </c>
      <c r="C20" s="25" t="str">
        <f>zbiorówka!C20</f>
        <v>Zestaw min. 12 płytek z różnych metali, z oznaczeniami do identyfikacji metalu. Wymiary płytki ok. 50x25mm</v>
      </c>
      <c r="D20" s="70">
        <v>1</v>
      </c>
      <c r="E20" s="26">
        <f>zbiorówka!E20</f>
        <v>0</v>
      </c>
      <c r="F20" s="26">
        <f t="shared" si="0"/>
        <v>0</v>
      </c>
      <c r="G20" s="27">
        <f>zbiorówka!G20</f>
        <v>0</v>
      </c>
      <c r="H20" s="22">
        <f t="shared" si="1"/>
        <v>0</v>
      </c>
      <c r="I20" s="19">
        <f t="shared" si="2"/>
        <v>0</v>
      </c>
      <c r="J20" s="29">
        <f t="shared" si="3"/>
        <v>0</v>
      </c>
    </row>
    <row r="21" spans="1:10" s="2" customFormat="1" ht="25.5">
      <c r="A21" s="28">
        <v>17</v>
      </c>
      <c r="B21" s="45" t="str">
        <f>zbiorówka!B21</f>
        <v>Palnik spirytusowy</v>
      </c>
      <c r="C21" s="25" t="str">
        <f>zbiorówka!C21</f>
        <v xml:space="preserve">Palnik alkoholowy, spirytusowy. Pojemność 100ml.  </v>
      </c>
      <c r="D21" s="70">
        <v>6</v>
      </c>
      <c r="E21" s="26">
        <f>zbiorówka!E21</f>
        <v>0</v>
      </c>
      <c r="F21" s="26">
        <f t="shared" si="0"/>
        <v>0</v>
      </c>
      <c r="G21" s="27">
        <f>zbiorówka!G21</f>
        <v>0</v>
      </c>
      <c r="H21" s="22">
        <f t="shared" si="1"/>
        <v>0</v>
      </c>
      <c r="I21" s="19">
        <f t="shared" si="2"/>
        <v>0</v>
      </c>
      <c r="J21" s="29">
        <f t="shared" si="3"/>
        <v>0</v>
      </c>
    </row>
    <row r="22" spans="1:10" s="2" customFormat="1" ht="51">
      <c r="A22" s="28">
        <v>18</v>
      </c>
      <c r="B22" s="45" t="str">
        <f>zbiorówka!B22</f>
        <v>Szkolny model atomu</v>
      </c>
      <c r="C22" s="25" t="str">
        <f>zbiorówka!C22</f>
        <v>Model atomu wg Bohra- skład zestawu wchodzą:
-pudełko: pokrywka i podstawa -  z oznaczonymi powłokami elektronowymi
- 90 krążków 30 oznaczonych "+", 30 "-" i 30 gładkich
-instrukcja wraz z ćwiczeniami</v>
      </c>
      <c r="D22" s="70">
        <v>15</v>
      </c>
      <c r="E22" s="26">
        <f>zbiorówka!E22</f>
        <v>0</v>
      </c>
      <c r="F22" s="26">
        <f t="shared" si="0"/>
        <v>0</v>
      </c>
      <c r="G22" s="27">
        <f>zbiorówka!G22</f>
        <v>0</v>
      </c>
      <c r="H22" s="22">
        <f t="shared" si="1"/>
        <v>0</v>
      </c>
      <c r="I22" s="19">
        <f t="shared" si="2"/>
        <v>0</v>
      </c>
      <c r="J22" s="29">
        <f t="shared" si="3"/>
        <v>0</v>
      </c>
    </row>
    <row r="23" spans="1:10" s="2" customFormat="1" ht="25.5">
      <c r="A23" s="28">
        <v>19</v>
      </c>
      <c r="B23" s="45" t="str">
        <f>zbiorówka!B23</f>
        <v>Model atomu 3D</v>
      </c>
      <c r="C23" s="25" t="str">
        <f>zbiorówka!C23</f>
        <v>Trójwymiarowy model przekroju atomu, z orbitami elektronowe w postaci chmur elektronów. Wymiary: Średnica atomu: ok 30cm Wysokość modelu: ok 40cm</v>
      </c>
      <c r="D23" s="70">
        <v>1</v>
      </c>
      <c r="E23" s="26">
        <f>zbiorówka!E23</f>
        <v>0</v>
      </c>
      <c r="F23" s="26">
        <f t="shared" si="0"/>
        <v>0</v>
      </c>
      <c r="G23" s="27">
        <f>zbiorówka!G23</f>
        <v>0</v>
      </c>
      <c r="H23" s="22">
        <f t="shared" si="1"/>
        <v>0</v>
      </c>
      <c r="I23" s="19">
        <f t="shared" si="2"/>
        <v>0</v>
      </c>
      <c r="J23" s="29">
        <f t="shared" si="3"/>
        <v>0</v>
      </c>
    </row>
    <row r="24" spans="1:10" s="2" customFormat="1" ht="25.5">
      <c r="A24" s="28">
        <v>20</v>
      </c>
      <c r="B24" s="45" t="str">
        <f>zbiorówka!B24</f>
        <v>Model fullerenu C60</v>
      </c>
      <c r="C24" s="25" t="str">
        <f>zbiorówka!C24</f>
        <v>Model cząsteczki fullerenu C60 -  wymiar min 25 cm.</v>
      </c>
      <c r="D24" s="70">
        <v>1</v>
      </c>
      <c r="E24" s="26">
        <f>zbiorówka!E24</f>
        <v>0</v>
      </c>
      <c r="F24" s="26">
        <f t="shared" si="0"/>
        <v>0</v>
      </c>
      <c r="G24" s="27">
        <f>zbiorówka!G24</f>
        <v>0</v>
      </c>
      <c r="H24" s="22">
        <f t="shared" si="1"/>
        <v>0</v>
      </c>
      <c r="I24" s="19">
        <f t="shared" si="2"/>
        <v>0</v>
      </c>
      <c r="J24" s="29">
        <f t="shared" si="3"/>
        <v>0</v>
      </c>
    </row>
    <row r="25" spans="1:10" s="2" customFormat="1">
      <c r="A25" s="28">
        <v>21</v>
      </c>
      <c r="B25" s="45" t="str">
        <f>zbiorówka!B25</f>
        <v>Model grafitu</v>
      </c>
      <c r="C25" s="25" t="str">
        <f>zbiorówka!C25</f>
        <v>Model przedstawiający strukturę  grafitu (min. 3 warstwy)</v>
      </c>
      <c r="D25" s="70">
        <v>1</v>
      </c>
      <c r="E25" s="26">
        <f>zbiorówka!E25</f>
        <v>0</v>
      </c>
      <c r="F25" s="26">
        <f t="shared" si="0"/>
        <v>0</v>
      </c>
      <c r="G25" s="27">
        <f>zbiorówka!G25</f>
        <v>0</v>
      </c>
      <c r="H25" s="22">
        <f t="shared" si="1"/>
        <v>0</v>
      </c>
      <c r="I25" s="19">
        <f t="shared" si="2"/>
        <v>0</v>
      </c>
      <c r="J25" s="29">
        <f t="shared" si="3"/>
        <v>0</v>
      </c>
    </row>
    <row r="26" spans="1:10" s="2" customFormat="1" ht="25.5">
      <c r="A26" s="28">
        <v>22</v>
      </c>
      <c r="B26" s="45" t="str">
        <f>zbiorówka!B26</f>
        <v>Model chlorku-sodu</v>
      </c>
      <c r="C26" s="25" t="str">
        <f>zbiorówka!C26</f>
        <v>Model przedstawiający strukturę krystaliczną NaCl - jony chloru i sodu w różnych kolorach</v>
      </c>
      <c r="D26" s="70">
        <v>1</v>
      </c>
      <c r="E26" s="26">
        <f>zbiorówka!E26</f>
        <v>0</v>
      </c>
      <c r="F26" s="26">
        <f t="shared" si="0"/>
        <v>0</v>
      </c>
      <c r="G26" s="27">
        <f>zbiorówka!G26</f>
        <v>0</v>
      </c>
      <c r="H26" s="22">
        <f t="shared" si="1"/>
        <v>0</v>
      </c>
      <c r="I26" s="19">
        <f t="shared" si="2"/>
        <v>0</v>
      </c>
      <c r="J26" s="29">
        <f t="shared" si="3"/>
        <v>0</v>
      </c>
    </row>
    <row r="27" spans="1:10" s="2" customFormat="1" ht="38.25">
      <c r="A27" s="28">
        <v>23</v>
      </c>
      <c r="B27" s="45" t="str">
        <f>zbiorówka!B27</f>
        <v>Model kryształu diamentu</v>
      </c>
      <c r="C27" s="25" t="str">
        <f>zbiorówka!C27</f>
        <v>Model przedstawiający strukturę krystaliczną diamentu.</v>
      </c>
      <c r="D27" s="70">
        <v>1</v>
      </c>
      <c r="E27" s="26">
        <f>zbiorówka!E27</f>
        <v>0</v>
      </c>
      <c r="F27" s="26">
        <f t="shared" si="0"/>
        <v>0</v>
      </c>
      <c r="G27" s="27">
        <f>zbiorówka!G27</f>
        <v>0</v>
      </c>
      <c r="H27" s="22">
        <f t="shared" si="1"/>
        <v>0</v>
      </c>
      <c r="I27" s="19">
        <f t="shared" si="2"/>
        <v>0</v>
      </c>
      <c r="J27" s="29">
        <f t="shared" si="3"/>
        <v>0</v>
      </c>
    </row>
    <row r="28" spans="1:10" s="2" customFormat="1" ht="51">
      <c r="A28" s="28">
        <v>24</v>
      </c>
      <c r="B28" s="45" t="str">
        <f>zbiorówka!B28</f>
        <v>Modele atomów - zestaw podstawowy</v>
      </c>
      <c r="C28" s="25" t="str">
        <f>zbiorówka!C28</f>
        <v>Zestaw kulek  i łączników z tworzywa sztucznego, pozwalających na budowę modeli atomów. W zestawie min. 75 różnego rodzaju kulek oraz ok.35 łączników (min 110 elementów).Całość zapakowana w pojemnik</v>
      </c>
      <c r="D28" s="70">
        <v>15</v>
      </c>
      <c r="E28" s="26">
        <f>zbiorówka!E28</f>
        <v>0</v>
      </c>
      <c r="F28" s="26">
        <f t="shared" si="0"/>
        <v>0</v>
      </c>
      <c r="G28" s="27">
        <f>zbiorówka!G28</f>
        <v>0</v>
      </c>
      <c r="H28" s="22">
        <f t="shared" si="1"/>
        <v>0</v>
      </c>
      <c r="I28" s="19">
        <f t="shared" si="2"/>
        <v>0</v>
      </c>
      <c r="J28" s="29">
        <f t="shared" si="3"/>
        <v>0</v>
      </c>
    </row>
    <row r="29" spans="1:10" s="2" customFormat="1" ht="51">
      <c r="A29" s="28">
        <v>25</v>
      </c>
      <c r="B29" s="45" t="str">
        <f>zbiorówka!B29</f>
        <v>Komplet szpatułek i łyżeczek do chemii</v>
      </c>
      <c r="C29" s="25" t="str">
        <f>zbiorówka!C29</f>
        <v xml:space="preserve">Zestaw zawiera co najmniej: 3 szt. różnie zgiętych łyżeczek do spalań oraz 3 szt. różnych rodzajów szpatułek.   </v>
      </c>
      <c r="D29" s="70">
        <v>1</v>
      </c>
      <c r="E29" s="26">
        <f>zbiorówka!E29</f>
        <v>0</v>
      </c>
      <c r="F29" s="26">
        <f t="shared" si="0"/>
        <v>0</v>
      </c>
      <c r="G29" s="27">
        <f>zbiorówka!G29</f>
        <v>0</v>
      </c>
      <c r="H29" s="22">
        <f t="shared" si="1"/>
        <v>0</v>
      </c>
      <c r="I29" s="19">
        <f t="shared" si="2"/>
        <v>0</v>
      </c>
      <c r="J29" s="29">
        <f t="shared" si="3"/>
        <v>0</v>
      </c>
    </row>
    <row r="30" spans="1:10" s="2" customFormat="1" ht="51">
      <c r="A30" s="28">
        <v>26</v>
      </c>
      <c r="B30" s="45" t="str">
        <f>zbiorówka!B30</f>
        <v>Modele atomów - zestaw poszerzony</v>
      </c>
      <c r="C30" s="25" t="str">
        <f>zbiorówka!C30</f>
        <v>Zestaw kulek i łączników z tworzywa sztucznego, pozwalających na budowę modeli atomów. W zestawie min. 350 różnych kulek oraz 180 łączników - łącznie min 530 elementów. Całość zapakowana w pojemnik.</v>
      </c>
      <c r="D30" s="70">
        <v>1</v>
      </c>
      <c r="E30" s="26">
        <f>zbiorówka!E30</f>
        <v>0</v>
      </c>
      <c r="F30" s="26">
        <f t="shared" si="0"/>
        <v>0</v>
      </c>
      <c r="G30" s="27">
        <f>zbiorówka!G30</f>
        <v>0</v>
      </c>
      <c r="H30" s="22">
        <f t="shared" si="1"/>
        <v>0</v>
      </c>
      <c r="I30" s="19">
        <f t="shared" si="2"/>
        <v>0</v>
      </c>
      <c r="J30" s="29">
        <f t="shared" si="3"/>
        <v>0</v>
      </c>
    </row>
    <row r="31" spans="1:10" s="2" customFormat="1" ht="63.75">
      <c r="A31" s="28">
        <v>27</v>
      </c>
      <c r="B31" s="45" t="str">
        <f>zbiorówka!B31</f>
        <v xml:space="preserve">Zestaw odczynników i chemikaliów do nauki chemii w szkołach  </v>
      </c>
      <c r="C31" s="25" t="str">
        <f>zbiorówka!C31</f>
        <v>Zestaw odczynników, wskaźników, chemikaliów, substancji - do nauki chemii zgodnie z podstawą programową szkoły podstawowej. Minimum 50 pozycji.</v>
      </c>
      <c r="D31" s="70">
        <v>1</v>
      </c>
      <c r="E31" s="26">
        <f>zbiorówka!E31</f>
        <v>0</v>
      </c>
      <c r="F31" s="26">
        <f t="shared" si="0"/>
        <v>0</v>
      </c>
      <c r="G31" s="27">
        <f>zbiorówka!G31</f>
        <v>0</v>
      </c>
      <c r="H31" s="22">
        <f t="shared" si="1"/>
        <v>0</v>
      </c>
      <c r="I31" s="19">
        <f t="shared" si="2"/>
        <v>0</v>
      </c>
      <c r="J31" s="29">
        <f t="shared" si="3"/>
        <v>0</v>
      </c>
    </row>
    <row r="32" spans="1:10" s="2" customFormat="1" ht="114.75">
      <c r="A32" s="28">
        <v>28</v>
      </c>
      <c r="B32" s="45" t="str">
        <f>zbiorówka!B32</f>
        <v>Statyw laboratoryjny szkolny z wyposażeniem</v>
      </c>
      <c r="C32" s="25" t="str">
        <f>zbiorówka!C32</f>
        <v>W skład zestawu wchodzą:
- statyw - metalowa podstawa z prętem
- łącznik krzyżowy 5szt.
- łapa do kolb duża
- łapa do kolb mała
-łapa do biuret podwójna
-łapa do chłodnic
-pierścień zamknięty o średnicy ok 9 cm
-pierścień otwarty o średnicy ok 6 cm</v>
      </c>
      <c r="D32" s="70">
        <v>6</v>
      </c>
      <c r="E32" s="26">
        <f>zbiorówka!E32</f>
        <v>0</v>
      </c>
      <c r="F32" s="26">
        <f t="shared" si="0"/>
        <v>0</v>
      </c>
      <c r="G32" s="27">
        <f>zbiorówka!G32</f>
        <v>0</v>
      </c>
      <c r="H32" s="22">
        <f t="shared" si="1"/>
        <v>0</v>
      </c>
      <c r="I32" s="19">
        <f t="shared" si="2"/>
        <v>0</v>
      </c>
      <c r="J32" s="29">
        <f t="shared" si="3"/>
        <v>0</v>
      </c>
    </row>
    <row r="33" spans="1:10" s="2" customFormat="1" ht="63.75">
      <c r="A33" s="28">
        <v>29</v>
      </c>
      <c r="B33" s="45" t="str">
        <f>zbiorówka!B33</f>
        <v>Statyw demonstracyjny</v>
      </c>
      <c r="C33" s="25" t="str">
        <f>zbiorówka!C33</f>
        <v>W skład zestawu wchodzą:
- statyw - metalowa podstawa z prętem
- łącznik krzyżowy min. 5szt.
- łapy do szkła laboratoryjnego - min. 2 szt
-pierścienie o różnych średnicach - 3 szt</v>
      </c>
      <c r="D33" s="70">
        <v>1</v>
      </c>
      <c r="E33" s="26">
        <f>zbiorówka!E33</f>
        <v>0</v>
      </c>
      <c r="F33" s="26">
        <f t="shared" si="0"/>
        <v>0</v>
      </c>
      <c r="G33" s="27">
        <f>zbiorówka!G33</f>
        <v>0</v>
      </c>
      <c r="H33" s="22">
        <f t="shared" si="1"/>
        <v>0</v>
      </c>
      <c r="I33" s="19">
        <f t="shared" si="2"/>
        <v>0</v>
      </c>
      <c r="J33" s="29">
        <f t="shared" si="3"/>
        <v>0</v>
      </c>
    </row>
    <row r="34" spans="1:10" s="2" customFormat="1" ht="51">
      <c r="A34" s="28">
        <v>30</v>
      </c>
      <c r="B34" s="45" t="str">
        <f>zbiorówka!B34</f>
        <v xml:space="preserve">Podnośnik laboratoryjny stal nierdzewna </v>
      </c>
      <c r="C34" s="25" t="str">
        <f>zbiorówka!C34</f>
        <v>Podnośnik mechaniczny - laboratoryjny. Stolik i podstawa wykonane ze stali nierdzewnej. Płynna regulacja wysokości. Zakres regulacji: max. 250 mm. Wymiary stolika: ok.150 x 150 mm</v>
      </c>
      <c r="D34" s="70">
        <v>1</v>
      </c>
      <c r="E34" s="26">
        <f>zbiorówka!E34</f>
        <v>0</v>
      </c>
      <c r="F34" s="26">
        <f t="shared" si="0"/>
        <v>0</v>
      </c>
      <c r="G34" s="27">
        <f>zbiorówka!G34</f>
        <v>0</v>
      </c>
      <c r="H34" s="22">
        <f t="shared" si="1"/>
        <v>0</v>
      </c>
      <c r="I34" s="19">
        <f t="shared" si="2"/>
        <v>0</v>
      </c>
      <c r="J34" s="29">
        <f t="shared" si="3"/>
        <v>0</v>
      </c>
    </row>
    <row r="35" spans="1:10" s="2" customFormat="1" ht="76.5">
      <c r="A35" s="28">
        <v>31</v>
      </c>
      <c r="B35" s="45" t="str">
        <f>zbiorówka!B35</f>
        <v>Układ okresowy pierwiastków chemicznych - część chemiczna</v>
      </c>
      <c r="C35" s="25" t="str">
        <f>zbiorówka!C35</f>
        <v>Plansza dydaktyczna jednostronna w formacie min 200cm x 140 cm prezentująca część chemiczną układu okresowego pierwiastków.</v>
      </c>
      <c r="D35" s="70">
        <v>1</v>
      </c>
      <c r="E35" s="26">
        <f>zbiorówka!E35</f>
        <v>0</v>
      </c>
      <c r="F35" s="26">
        <f t="shared" si="0"/>
        <v>0</v>
      </c>
      <c r="G35" s="27">
        <f>zbiorówka!G35</f>
        <v>0</v>
      </c>
      <c r="H35" s="22">
        <f t="shared" si="1"/>
        <v>0</v>
      </c>
      <c r="I35" s="19">
        <f t="shared" si="2"/>
        <v>0</v>
      </c>
      <c r="J35" s="29">
        <f t="shared" si="3"/>
        <v>0</v>
      </c>
    </row>
    <row r="36" spans="1:10" s="2" customFormat="1" ht="38.25">
      <c r="A36" s="28">
        <v>32</v>
      </c>
      <c r="B36" s="45" t="str">
        <f>zbiorówka!B36</f>
        <v>Tabela rozpuszczalności</v>
      </c>
      <c r="C36" s="25" t="str">
        <f>zbiorówka!C36</f>
        <v>Plansza dydaktyczna w formacie min 100x70 cm, foliowana, oprawiona, z możliwością zawieszania</v>
      </c>
      <c r="D36" s="70">
        <v>1</v>
      </c>
      <c r="E36" s="26">
        <f>zbiorówka!E36</f>
        <v>0</v>
      </c>
      <c r="F36" s="26">
        <f t="shared" si="0"/>
        <v>0</v>
      </c>
      <c r="G36" s="27">
        <f>zbiorówka!G36</f>
        <v>0</v>
      </c>
      <c r="H36" s="22">
        <f t="shared" si="1"/>
        <v>0</v>
      </c>
      <c r="I36" s="19">
        <f t="shared" si="2"/>
        <v>0</v>
      </c>
      <c r="J36" s="29">
        <f t="shared" si="3"/>
        <v>0</v>
      </c>
    </row>
    <row r="37" spans="1:10" s="2" customFormat="1" ht="89.25">
      <c r="A37" s="28">
        <v>33</v>
      </c>
      <c r="B37" s="45" t="str">
        <f>zbiorówka!B37</f>
        <v>Komplet plansz do chemii</v>
      </c>
      <c r="C37" s="25" t="str">
        <f>zbiorówka!C37</f>
        <v>Zestaw plansz chemicznych o wymiarach min 70cm x 100cm:
1.Tabela rozpuszczalności
2.Układ okresowy pierwiastków
3.Skala elektroujemności według Paulinga
4.Wiązania chemiczne
5.Kwasy nieorganiczne (beztlenowe)
6.Budowa materii</v>
      </c>
      <c r="D37" s="70">
        <v>1</v>
      </c>
      <c r="E37" s="26">
        <f>zbiorówka!E37</f>
        <v>0</v>
      </c>
      <c r="F37" s="26">
        <f t="shared" si="0"/>
        <v>0</v>
      </c>
      <c r="G37" s="27">
        <f>zbiorówka!G37</f>
        <v>0</v>
      </c>
      <c r="H37" s="22">
        <f t="shared" si="1"/>
        <v>0</v>
      </c>
      <c r="I37" s="19">
        <f t="shared" si="2"/>
        <v>0</v>
      </c>
      <c r="J37" s="29">
        <f t="shared" si="3"/>
        <v>0</v>
      </c>
    </row>
    <row r="38" spans="1:10" s="2" customFormat="1" ht="51">
      <c r="A38" s="28">
        <v>34</v>
      </c>
      <c r="B38" s="45" t="str">
        <f>zbiorówka!B38</f>
        <v>Plansze interaktywne chemia</v>
      </c>
      <c r="C38" s="25" t="str">
        <f>zbiorówka!C38</f>
        <v>Program edukacyjny, tematyka - chemia -poziom szkoła podstawowa. W programie ilustracje, fotografie, animacje, filmy pokazujące np. doświadczenia chemiczne, reakcje chemiczne, budowę atomów i cząsteczek, tabelę rozpuszczalności, przykłady zastosowań substancji i procesów chemicznych w życiu codziennym
Program współpracuje z rzutnikiem lub tablicą interaktywną.</v>
      </c>
      <c r="D38" s="70">
        <v>1</v>
      </c>
      <c r="E38" s="26">
        <f>zbiorówka!E38</f>
        <v>0</v>
      </c>
      <c r="F38" s="26">
        <f t="shared" si="0"/>
        <v>0</v>
      </c>
      <c r="G38" s="27">
        <f>zbiorówka!G38</f>
        <v>0</v>
      </c>
      <c r="H38" s="22">
        <f t="shared" si="1"/>
        <v>0</v>
      </c>
      <c r="I38" s="19">
        <f t="shared" si="2"/>
        <v>0</v>
      </c>
      <c r="J38" s="29">
        <f t="shared" si="3"/>
        <v>0</v>
      </c>
    </row>
    <row r="39" spans="1:10" s="2" customFormat="1" ht="38.25">
      <c r="A39" s="28">
        <v>35</v>
      </c>
      <c r="B39" s="45" t="str">
        <f>zbiorówka!B39</f>
        <v>Waga szkolna elektroniczna 500g/0.1g</v>
      </c>
      <c r="C39" s="25" t="str">
        <f>zbiorówka!C39</f>
        <v xml:space="preserve">Wyświetlacz cyfrowy, Zasilanie: bateria., Maksymalne obciążenie 500g, Dokładność 0.1g, </v>
      </c>
      <c r="D39" s="70">
        <v>3</v>
      </c>
      <c r="E39" s="26">
        <f>zbiorówka!E39</f>
        <v>0</v>
      </c>
      <c r="F39" s="26">
        <f t="shared" si="0"/>
        <v>0</v>
      </c>
      <c r="G39" s="27">
        <f>zbiorówka!G39</f>
        <v>0</v>
      </c>
      <c r="H39" s="22">
        <f t="shared" si="1"/>
        <v>0</v>
      </c>
      <c r="I39" s="19">
        <f t="shared" si="2"/>
        <v>0</v>
      </c>
      <c r="J39" s="29">
        <f t="shared" si="3"/>
        <v>0</v>
      </c>
    </row>
    <row r="40" spans="1:10" s="2" customFormat="1" ht="38.25">
      <c r="A40" s="28">
        <v>36</v>
      </c>
      <c r="B40" s="45" t="str">
        <f>zbiorówka!B40</f>
        <v>Waga szalkowa laboratoryjna szkolna 500g</v>
      </c>
      <c r="C40" s="25" t="str">
        <f>zbiorówka!C40</f>
        <v>Waga szalkowa laboratoryjna. Zestaw zawiera ok.20 odważników od 10 mg do 200 g. Udźwig: 500g. Podziałka: 20mg</v>
      </c>
      <c r="D40" s="70">
        <v>2</v>
      </c>
      <c r="E40" s="26">
        <f>zbiorówka!E40</f>
        <v>0</v>
      </c>
      <c r="F40" s="26">
        <f t="shared" si="0"/>
        <v>0</v>
      </c>
      <c r="G40" s="27">
        <f>zbiorówka!G40</f>
        <v>0</v>
      </c>
      <c r="H40" s="22">
        <f t="shared" si="1"/>
        <v>0</v>
      </c>
      <c r="I40" s="19">
        <f t="shared" si="2"/>
        <v>0</v>
      </c>
      <c r="J40" s="29">
        <f t="shared" si="3"/>
        <v>0</v>
      </c>
    </row>
    <row r="41" spans="1:10" s="2" customFormat="1" ht="51">
      <c r="A41" s="28">
        <v>37</v>
      </c>
      <c r="B41" s="45" t="str">
        <f>zbiorówka!B41</f>
        <v>Zasilacz laboratoryjny prądu stałego 15V max 3A</v>
      </c>
      <c r="C41" s="25" t="str">
        <f>zbiorówka!C41</f>
        <v>Zasilacz laboratoryjny prądu stałego, z płynną regulacją. Wskaźniki cyfrowe 2xLCD niezależne. Specyfikacja techniczna: Napięcie wyjściowe: 0-30V, Prąd wyjściowy (max): 5A.</v>
      </c>
      <c r="D41" s="70">
        <v>1</v>
      </c>
      <c r="E41" s="26">
        <f>zbiorówka!E41</f>
        <v>0</v>
      </c>
      <c r="F41" s="26">
        <f t="shared" si="0"/>
        <v>0</v>
      </c>
      <c r="G41" s="27">
        <f>zbiorówka!G41</f>
        <v>0</v>
      </c>
      <c r="H41" s="22">
        <f t="shared" si="1"/>
        <v>0</v>
      </c>
      <c r="I41" s="19">
        <f t="shared" si="2"/>
        <v>0</v>
      </c>
      <c r="J41" s="29">
        <f t="shared" si="3"/>
        <v>0</v>
      </c>
    </row>
    <row r="42" spans="1:10" s="2" customFormat="1" ht="25.5">
      <c r="A42" s="28">
        <v>38</v>
      </c>
      <c r="B42" s="45" t="str">
        <f>zbiorówka!B42</f>
        <v>Okulary ochronne</v>
      </c>
      <c r="C42" s="25" t="str">
        <f>zbiorówka!C42</f>
        <v>Okulary ochronne z otworami wentylacyjnymi</v>
      </c>
      <c r="D42" s="70">
        <v>30</v>
      </c>
      <c r="E42" s="26">
        <f>zbiorówka!E42</f>
        <v>0</v>
      </c>
      <c r="F42" s="26">
        <f t="shared" si="0"/>
        <v>0</v>
      </c>
      <c r="G42" s="27">
        <f>zbiorówka!G42</f>
        <v>0</v>
      </c>
      <c r="H42" s="22">
        <f t="shared" si="1"/>
        <v>0</v>
      </c>
      <c r="I42" s="19">
        <f t="shared" si="2"/>
        <v>0</v>
      </c>
      <c r="J42" s="29">
        <f t="shared" si="3"/>
        <v>0</v>
      </c>
    </row>
    <row r="43" spans="1:10" s="2" customFormat="1" ht="25.5">
      <c r="A43" s="28">
        <v>39</v>
      </c>
      <c r="B43" s="45" t="str">
        <f>zbiorówka!B43</f>
        <v>Fartuchy ochronne</v>
      </c>
      <c r="C43" s="25" t="str">
        <f>zbiorówka!C43</f>
        <v>Fartuch z białego płótna (100% bawełna) z długimi rękawami, trzema kieszeniami, paskiem regulującym obwód oraz zapinane na guziki.</v>
      </c>
      <c r="D43" s="70">
        <v>30</v>
      </c>
      <c r="E43" s="26">
        <f>zbiorówka!E43</f>
        <v>0</v>
      </c>
      <c r="F43" s="26">
        <f t="shared" si="0"/>
        <v>0</v>
      </c>
      <c r="G43" s="27">
        <f>zbiorówka!G43</f>
        <v>0</v>
      </c>
      <c r="H43" s="22">
        <f t="shared" si="1"/>
        <v>0</v>
      </c>
      <c r="I43" s="19">
        <f t="shared" si="2"/>
        <v>0</v>
      </c>
      <c r="J43" s="29">
        <f t="shared" si="3"/>
        <v>0</v>
      </c>
    </row>
    <row r="44" spans="1:10" s="2" customFormat="1" ht="76.5">
      <c r="A44" s="28">
        <v>40</v>
      </c>
      <c r="B44" s="45" t="str">
        <f>zbiorówka!B44</f>
        <v>Apteczka</v>
      </c>
      <c r="C44" s="25" t="str">
        <f>zbiorówka!C44</f>
        <v>Apteczka w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44" s="70">
        <v>1</v>
      </c>
      <c r="E44" s="26">
        <f>zbiorówka!E44</f>
        <v>0</v>
      </c>
      <c r="F44" s="26">
        <f t="shared" si="0"/>
        <v>0</v>
      </c>
      <c r="G44" s="27">
        <f>zbiorówka!G44</f>
        <v>0</v>
      </c>
      <c r="H44" s="22">
        <f t="shared" si="1"/>
        <v>0</v>
      </c>
      <c r="I44" s="19">
        <f t="shared" si="2"/>
        <v>0</v>
      </c>
      <c r="J44" s="29">
        <f t="shared" si="3"/>
        <v>0</v>
      </c>
    </row>
    <row r="45" spans="1:10" s="2" customFormat="1" ht="25.5">
      <c r="A45" s="28">
        <v>41</v>
      </c>
      <c r="B45" s="45" t="str">
        <f>zbiorówka!B45</f>
        <v>Rękawiczki lateksowe</v>
      </c>
      <c r="C45" s="25" t="str">
        <f>zbiorówka!C45</f>
        <v>Rękawice laboratoryjne, cienkie, elastyczne. 100 szt w opakowaniu</v>
      </c>
      <c r="D45" s="70">
        <v>1</v>
      </c>
      <c r="E45" s="26">
        <f>zbiorówka!E45</f>
        <v>0</v>
      </c>
      <c r="F45" s="26">
        <f t="shared" si="0"/>
        <v>0</v>
      </c>
      <c r="G45" s="27">
        <f>zbiorówka!G45</f>
        <v>0</v>
      </c>
      <c r="H45" s="22">
        <f t="shared" si="1"/>
        <v>0</v>
      </c>
      <c r="I45" s="19">
        <f t="shared" si="2"/>
        <v>0</v>
      </c>
      <c r="J45" s="29">
        <f t="shared" si="3"/>
        <v>0</v>
      </c>
    </row>
    <row r="46" spans="1:10" s="2" customFormat="1" ht="38.25">
      <c r="A46" s="28">
        <v>42</v>
      </c>
      <c r="B46" s="45" t="str">
        <f>zbiorówka!B46</f>
        <v>Rękawice do gorących przedmiotów</v>
      </c>
      <c r="C46" s="25" t="str">
        <f>zbiorówka!C46</f>
        <v>Rękawice termiczne wykonane z grubej bawełny frotte, ciepło kontaktowe do 250° C</v>
      </c>
      <c r="D46" s="70">
        <v>10</v>
      </c>
      <c r="E46" s="26">
        <f>zbiorówka!E46</f>
        <v>0</v>
      </c>
      <c r="F46" s="26">
        <f t="shared" si="0"/>
        <v>0</v>
      </c>
      <c r="G46" s="27">
        <f>zbiorówka!G46</f>
        <v>0</v>
      </c>
      <c r="H46" s="22">
        <f t="shared" si="1"/>
        <v>0</v>
      </c>
      <c r="I46" s="19">
        <f t="shared" si="2"/>
        <v>0</v>
      </c>
      <c r="J46" s="29">
        <f t="shared" si="3"/>
        <v>0</v>
      </c>
    </row>
    <row r="47" spans="1:10" s="2" customFormat="1">
      <c r="A47" s="28">
        <v>43</v>
      </c>
      <c r="B47" s="45" t="str">
        <f>zbiorówka!B47</f>
        <v>Parafilm</v>
      </c>
      <c r="C47" s="25" t="str">
        <f>zbiorówka!C47</f>
        <v>Parafilm  do uszczelniania szkła i plastików laboratoryjnych  Szerokość rolki: ok.50 mm Długość rolki: min 75 m</v>
      </c>
      <c r="D47" s="70">
        <v>1</v>
      </c>
      <c r="E47" s="26">
        <f>zbiorówka!E47</f>
        <v>0</v>
      </c>
      <c r="F47" s="26">
        <f t="shared" si="0"/>
        <v>0</v>
      </c>
      <c r="G47" s="27">
        <f>zbiorówka!G47</f>
        <v>0</v>
      </c>
      <c r="H47" s="22">
        <f t="shared" si="1"/>
        <v>0</v>
      </c>
      <c r="I47" s="19">
        <f t="shared" si="2"/>
        <v>0</v>
      </c>
      <c r="J47" s="29">
        <f t="shared" si="3"/>
        <v>0</v>
      </c>
    </row>
    <row r="48" spans="1:10" s="1" customFormat="1" ht="38.25">
      <c r="A48" s="28">
        <v>44</v>
      </c>
      <c r="B48" s="45" t="str">
        <f>zbiorówka!B48</f>
        <v xml:space="preserve">Mata z włókniny chłonnej </v>
      </c>
      <c r="C48" s="25" t="str">
        <f>zbiorówka!C48</f>
        <v>Mata z włókniny chłonnej, absorbująca chemikalia (uniwersalna),wymiar ok.40 cmx50 min 100mat w opakowaniu</v>
      </c>
      <c r="D48" s="70">
        <v>1</v>
      </c>
      <c r="E48" s="26">
        <f>zbiorówka!E48</f>
        <v>0</v>
      </c>
      <c r="F48" s="26">
        <f t="shared" si="0"/>
        <v>0</v>
      </c>
      <c r="G48" s="27">
        <f>zbiorówka!G48</f>
        <v>0</v>
      </c>
      <c r="H48" s="22">
        <f t="shared" si="1"/>
        <v>0</v>
      </c>
      <c r="I48" s="19">
        <f t="shared" si="2"/>
        <v>0</v>
      </c>
      <c r="J48" s="29">
        <f t="shared" si="3"/>
        <v>0</v>
      </c>
    </row>
    <row r="49" spans="1:10" ht="76.5">
      <c r="A49" s="28">
        <v>45</v>
      </c>
      <c r="B49" s="45" t="str">
        <f>zbiorówka!B49</f>
        <v>Palnik Bunsena (z wkładami wymiennymi)</v>
      </c>
      <c r="C49" s="25" t="str">
        <f>zbiorówka!C49</f>
        <v>W zestawie:
Palnik laboratoryjny
Kartusz gazowy
Dane techniczne:
Temperatura płomienia 1700oC
Kartusz 230g / 410 ml30% propan , 70% butan</v>
      </c>
      <c r="D49" s="70">
        <v>6</v>
      </c>
      <c r="E49" s="26">
        <f>zbiorówka!E49</f>
        <v>0</v>
      </c>
      <c r="F49" s="26">
        <f t="shared" si="0"/>
        <v>0</v>
      </c>
      <c r="G49" s="27">
        <f>zbiorówka!G49</f>
        <v>0</v>
      </c>
      <c r="H49" s="22">
        <f t="shared" si="1"/>
        <v>0</v>
      </c>
      <c r="I49" s="19">
        <f t="shared" si="2"/>
        <v>0</v>
      </c>
      <c r="J49" s="29">
        <f t="shared" si="3"/>
        <v>0</v>
      </c>
    </row>
    <row r="50" spans="1:10" ht="34.5" customHeight="1">
      <c r="A50" s="28">
        <v>46</v>
      </c>
      <c r="B50" s="45" t="str">
        <f>zbiorówka!B50</f>
        <v>Czasza grzejna</v>
      </c>
      <c r="C50" s="25" t="str">
        <f>zbiorówka!C50</f>
        <v>Elektryczny płaszcz grzewczy z regulacją mocy, do max 4500C</v>
      </c>
      <c r="D50" s="70">
        <v>2</v>
      </c>
      <c r="E50" s="26">
        <f>zbiorówka!E50</f>
        <v>0</v>
      </c>
      <c r="F50" s="26">
        <f t="shared" si="0"/>
        <v>0</v>
      </c>
      <c r="G50" s="27">
        <f>zbiorówka!G50</f>
        <v>0</v>
      </c>
      <c r="H50" s="22">
        <f t="shared" si="1"/>
        <v>0</v>
      </c>
      <c r="I50" s="19">
        <f t="shared" si="2"/>
        <v>0</v>
      </c>
      <c r="J50" s="29">
        <f t="shared" si="3"/>
        <v>0</v>
      </c>
    </row>
    <row r="51" spans="1:10" ht="64.5" thickBot="1">
      <c r="A51" s="30">
        <v>47</v>
      </c>
      <c r="B51" s="46" t="str">
        <f>zbiorówka!B51</f>
        <v>Butla z kranikiem do wody destylowanej (10l)</v>
      </c>
      <c r="C51" s="37" t="str">
        <f>zbiorówka!C51</f>
        <v>Butla do wody destylowanej z kranem, pojemność 10l, z tworzywa, szyja gwintowana z nakrętką, uchwyt do przenoszenia</v>
      </c>
      <c r="D51" s="71">
        <v>1</v>
      </c>
      <c r="E51" s="38">
        <f>zbiorówka!E51</f>
        <v>0</v>
      </c>
      <c r="F51" s="38">
        <f t="shared" si="0"/>
        <v>0</v>
      </c>
      <c r="G51" s="39">
        <f>zbiorówka!G51</f>
        <v>0</v>
      </c>
      <c r="H51" s="35">
        <f t="shared" si="1"/>
        <v>0</v>
      </c>
      <c r="I51" s="33">
        <f t="shared" si="2"/>
        <v>0</v>
      </c>
      <c r="J51" s="36">
        <f t="shared" si="3"/>
        <v>0</v>
      </c>
    </row>
    <row r="52" spans="1:10">
      <c r="F52" s="9">
        <f>SUM(F5:F51)</f>
        <v>0</v>
      </c>
      <c r="H52" s="9">
        <f>SUM(H5:H51)</f>
        <v>0</v>
      </c>
      <c r="J52" s="9">
        <f>SUM(J5:J51)</f>
        <v>0</v>
      </c>
    </row>
  </sheetData>
  <mergeCells count="3">
    <mergeCell ref="C1:I1"/>
    <mergeCell ref="C2:I2"/>
    <mergeCell ref="D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70" zoomScaleNormal="70" workbookViewId="0">
      <selection activeCell="N13" sqref="N13"/>
    </sheetView>
  </sheetViews>
  <sheetFormatPr defaultColWidth="9" defaultRowHeight="14.25"/>
  <cols>
    <col min="1" max="1" width="5.625" style="7" customWidth="1"/>
    <col min="2" max="2" width="13.625" style="47" customWidth="1"/>
    <col min="3" max="3" width="96.125" style="7" customWidth="1"/>
    <col min="4" max="4" width="10.625" style="7" customWidth="1"/>
    <col min="5" max="5" width="11.875" style="7" customWidth="1"/>
    <col min="6" max="6" width="12" style="7" customWidth="1"/>
    <col min="7" max="7" width="10.25" style="8" bestFit="1" customWidth="1"/>
    <col min="8" max="8" width="12.25" style="7" customWidth="1"/>
    <col min="9" max="9" width="11.75" style="7" customWidth="1"/>
    <col min="10" max="10" width="12.125" style="7" bestFit="1" customWidth="1"/>
    <col min="11" max="16384" width="9" style="7"/>
  </cols>
  <sheetData>
    <row r="1" spans="1:10" s="5" customFormat="1" ht="15">
      <c r="A1" s="4"/>
      <c r="B1" s="40"/>
      <c r="C1" s="92" t="s">
        <v>9</v>
      </c>
      <c r="D1" s="92"/>
      <c r="E1" s="92"/>
      <c r="F1" s="92"/>
      <c r="G1" s="92"/>
      <c r="H1" s="92"/>
      <c r="I1" s="92"/>
    </row>
    <row r="2" spans="1:10" s="5" customFormat="1" ht="15">
      <c r="A2" s="6"/>
      <c r="B2" s="41"/>
      <c r="C2" s="95" t="s">
        <v>121</v>
      </c>
      <c r="D2" s="95"/>
      <c r="E2" s="95"/>
      <c r="F2" s="95"/>
      <c r="G2" s="95"/>
      <c r="H2" s="95"/>
      <c r="I2" s="95"/>
    </row>
    <row r="3" spans="1:10" s="5" customFormat="1" ht="15.75" thickBot="1">
      <c r="A3" s="6"/>
      <c r="B3" s="41"/>
      <c r="C3" s="10"/>
      <c r="D3" s="94"/>
      <c r="E3" s="94"/>
      <c r="F3" s="94"/>
      <c r="G3" s="11"/>
      <c r="H3" s="11"/>
      <c r="I3" s="11"/>
    </row>
    <row r="4" spans="1:10" customFormat="1" ht="38.25">
      <c r="A4" s="12"/>
      <c r="B4" s="42"/>
      <c r="C4" s="13"/>
      <c r="D4" s="13" t="s">
        <v>3</v>
      </c>
      <c r="E4" s="14" t="s">
        <v>4</v>
      </c>
      <c r="F4" s="14" t="s">
        <v>5</v>
      </c>
      <c r="G4" s="15" t="s">
        <v>6</v>
      </c>
      <c r="H4" s="15" t="s">
        <v>18</v>
      </c>
      <c r="I4" s="14" t="s">
        <v>7</v>
      </c>
      <c r="J4" s="16" t="s">
        <v>8</v>
      </c>
    </row>
    <row r="5" spans="1:10" s="2" customFormat="1" ht="51">
      <c r="A5" s="28">
        <v>1</v>
      </c>
      <c r="B5" s="45" t="str">
        <f>zbiorówka!B5</f>
        <v>Chemia - Zestaw do doświadczeń chemicznych</v>
      </c>
      <c r="C5" s="25" t="str">
        <f>zbiorówka!C5</f>
        <v>Zestaw szkła i sprzętu laboratoryjnego dla grupy 2-4 osób do doświadczeń z chemii dostosowany do wykonania doświadczeń odpowiadających podstawie programowej dla szkół podstawowych. Zestaw w opakowaniu przenośnym, wyłożony gąbką.</v>
      </c>
      <c r="D5" s="72">
        <v>1</v>
      </c>
      <c r="E5" s="26">
        <f>zbiorówka!E5</f>
        <v>0</v>
      </c>
      <c r="F5" s="26">
        <f>E5*D5</f>
        <v>0</v>
      </c>
      <c r="G5" s="27">
        <f>zbiorówka!G5</f>
        <v>0</v>
      </c>
      <c r="H5" s="22">
        <f>J5-F5</f>
        <v>0</v>
      </c>
      <c r="I5" s="19">
        <f>E5*G5%+E5</f>
        <v>0</v>
      </c>
      <c r="J5" s="29">
        <f>I5*D5</f>
        <v>0</v>
      </c>
    </row>
    <row r="6" spans="1:10" s="2" customFormat="1" ht="51">
      <c r="A6" s="28">
        <v>2</v>
      </c>
      <c r="B6" s="45" t="str">
        <f>zbiorówka!B6</f>
        <v>Elektrochemia - Zestaw do ćwiczeń z elektrochemii</v>
      </c>
      <c r="C6" s="25" t="str">
        <f>zbiorówka!C6</f>
        <v xml:space="preserve"> Zestaw do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podstawowych.</v>
      </c>
      <c r="D6" s="72">
        <v>0</v>
      </c>
      <c r="E6" s="26">
        <f>zbiorówka!E6</f>
        <v>0</v>
      </c>
      <c r="F6" s="26">
        <f t="shared" ref="F6:F51" si="0">E6*D6</f>
        <v>0</v>
      </c>
      <c r="G6" s="27">
        <f>zbiorówka!G6</f>
        <v>0</v>
      </c>
      <c r="H6" s="22">
        <f t="shared" ref="H6:H51" si="1">J6-F6</f>
        <v>0</v>
      </c>
      <c r="I6" s="19">
        <f t="shared" ref="I6:I51" si="2">E6*G6%+E6</f>
        <v>0</v>
      </c>
      <c r="J6" s="29">
        <f t="shared" ref="J6:J51" si="3">I6*D6</f>
        <v>0</v>
      </c>
    </row>
    <row r="7" spans="1:10" s="2" customFormat="1" ht="38.25">
      <c r="A7" s="28">
        <v>3</v>
      </c>
      <c r="B7" s="45" t="str">
        <f>zbiorówka!B7</f>
        <v>Przyrząd do elektrolizy</v>
      </c>
      <c r="C7" s="25" t="str">
        <f>zbiorówka!C7</f>
        <v>Przyrząd do elektrolizy w postaci dwóch elektrod osadzonych na
wyprofilowanych ramionach przewodzących umieszczonych na wspornikach w pojemniku plastikowym, w dole pojemnika gniazda przewodów bananowych</v>
      </c>
      <c r="D7" s="72">
        <v>0</v>
      </c>
      <c r="E7" s="26">
        <f>zbiorówka!E7</f>
        <v>0</v>
      </c>
      <c r="F7" s="26">
        <f t="shared" si="0"/>
        <v>0</v>
      </c>
      <c r="G7" s="27">
        <f>zbiorówka!G7</f>
        <v>0</v>
      </c>
      <c r="H7" s="22">
        <f t="shared" si="1"/>
        <v>0</v>
      </c>
      <c r="I7" s="19">
        <f t="shared" si="2"/>
        <v>0</v>
      </c>
      <c r="J7" s="29">
        <f t="shared" si="3"/>
        <v>0</v>
      </c>
    </row>
    <row r="8" spans="1:10" s="2" customFormat="1" ht="38.25">
      <c r="A8" s="28">
        <v>4</v>
      </c>
      <c r="B8" s="45" t="str">
        <f>zbiorówka!B8</f>
        <v>Zestaw do ćwiczeń z elektrolizy</v>
      </c>
      <c r="C8" s="25" t="str">
        <f>zbiorówka!C8</f>
        <v>Zestaw do ćwiczeń z elektrolizy. W zestawie: podstawka do statywu z gniazdami zasilającymi, statyw, naczynie szklane, uchwyt do probówek, probówki (min.2szt.), elektrody, przewody. Zestaw w plastikowej walizce.</v>
      </c>
      <c r="D8" s="72">
        <v>0</v>
      </c>
      <c r="E8" s="26">
        <f>zbiorówka!E8</f>
        <v>0</v>
      </c>
      <c r="F8" s="26">
        <f t="shared" si="0"/>
        <v>0</v>
      </c>
      <c r="G8" s="27">
        <f>zbiorówka!G8</f>
        <v>0</v>
      </c>
      <c r="H8" s="22">
        <f t="shared" si="1"/>
        <v>0</v>
      </c>
      <c r="I8" s="19">
        <f t="shared" si="2"/>
        <v>0</v>
      </c>
      <c r="J8" s="29">
        <f t="shared" si="3"/>
        <v>0</v>
      </c>
    </row>
    <row r="9" spans="1:10" s="2" customFormat="1" ht="76.5">
      <c r="A9" s="28">
        <v>5</v>
      </c>
      <c r="B9" s="45" t="str">
        <f>zbiorówka!B9</f>
        <v>Walizka Ekobadacza do obserwacji oraz badania wód i ph gleb</v>
      </c>
      <c r="C9" s="25" t="str">
        <f>zbiorówka!C9</f>
        <v>Zestaw dydaktyczny do analizy składu chemicznego wody i gleby. W zestawie: 1.szcegółowa instrukcja opisująca metodykę i standardy badań, 2.Kwasomierz Helliga (płytka i płyn), 3. Lupa, 5.Strzykawki: 5ml, 10 ml, 6.Bibuły osuszające 7. Probówki okrągłodenna, probówki płaskodenne z korkami (3szt), 8.Stojak do probówek 9.Łyżeczki do poboru: gleby (1szt), substancji sypkich (3szt.), 10. Komplet (ok.15szt) mianowanych roztworów wskaźników 11. Siateczka do usuwania zanieczyszczeń przy poborze wody 12. Skale wyników badań - barwne, zalaminowane. Zapakowane w przenośny pojemnik plastikowy.</v>
      </c>
      <c r="D9" s="72">
        <v>0</v>
      </c>
      <c r="E9" s="26">
        <f>zbiorówka!E9</f>
        <v>0</v>
      </c>
      <c r="F9" s="26">
        <f t="shared" si="0"/>
        <v>0</v>
      </c>
      <c r="G9" s="27">
        <f>zbiorówka!G9</f>
        <v>0</v>
      </c>
      <c r="H9" s="22">
        <f t="shared" si="1"/>
        <v>0</v>
      </c>
      <c r="I9" s="19">
        <f t="shared" si="2"/>
        <v>0</v>
      </c>
      <c r="J9" s="29">
        <f t="shared" si="3"/>
        <v>0</v>
      </c>
    </row>
    <row r="10" spans="1:10" s="2" customFormat="1" ht="25.5">
      <c r="A10" s="28">
        <v>6</v>
      </c>
      <c r="B10" s="45" t="str">
        <f>zbiorówka!B10</f>
        <v>Próbki paliw - rodzaje paliw</v>
      </c>
      <c r="C10" s="25" t="str">
        <f>zbiorówka!C10</f>
        <v>Zestaw 12 próbek paliw zapakowanych w walizkę/gablotkę z opisem paliw</v>
      </c>
      <c r="D10" s="72">
        <v>1</v>
      </c>
      <c r="E10" s="26">
        <f>zbiorówka!E10</f>
        <v>0</v>
      </c>
      <c r="F10" s="26">
        <f t="shared" si="0"/>
        <v>0</v>
      </c>
      <c r="G10" s="27">
        <f>zbiorówka!G10</f>
        <v>0</v>
      </c>
      <c r="H10" s="22">
        <f t="shared" si="1"/>
        <v>0</v>
      </c>
      <c r="I10" s="19">
        <f t="shared" si="2"/>
        <v>0</v>
      </c>
      <c r="J10" s="29">
        <f t="shared" si="3"/>
        <v>0</v>
      </c>
    </row>
    <row r="11" spans="1:10" s="2" customFormat="1" ht="25.5">
      <c r="A11" s="28">
        <v>7</v>
      </c>
      <c r="B11" s="45" t="str">
        <f>zbiorówka!B11</f>
        <v>Metale i ich stopy</v>
      </c>
      <c r="C11" s="25" t="str">
        <f>zbiorówka!C11</f>
        <v>Zestaw min. 12 płytek z różnych metali i ich stopów, z ich oznaczeniami/nazwami. Płytki w opakowaniu - walizka/skrzynka.</v>
      </c>
      <c r="D11" s="72">
        <v>1</v>
      </c>
      <c r="E11" s="26">
        <f>zbiorówka!E11</f>
        <v>0</v>
      </c>
      <c r="F11" s="26">
        <f t="shared" si="0"/>
        <v>0</v>
      </c>
      <c r="G11" s="27">
        <f>zbiorówka!G11</f>
        <v>0</v>
      </c>
      <c r="H11" s="22">
        <f t="shared" si="1"/>
        <v>0</v>
      </c>
      <c r="I11" s="19">
        <f t="shared" si="2"/>
        <v>0</v>
      </c>
      <c r="J11" s="29">
        <f t="shared" si="3"/>
        <v>0</v>
      </c>
    </row>
    <row r="12" spans="1:10" s="2" customFormat="1" ht="51">
      <c r="A12" s="28">
        <v>8</v>
      </c>
      <c r="B12" s="45" t="str">
        <f>zbiorówka!B12</f>
        <v>Suszarka do próbówek z tacką do ociekania</v>
      </c>
      <c r="C12" s="25" t="str">
        <f>zbiorówka!C12</f>
        <v>Suszarka do próbówek z tacką do ociekania. Końcówki prętów zabezpieczone gumkami. Wymiary orientacyjne: Wysokość ok 45cm, Szerokość: ok35cm, Głębokość: ok15cm</v>
      </c>
      <c r="D12" s="72">
        <v>6</v>
      </c>
      <c r="E12" s="26">
        <f>zbiorówka!E12</f>
        <v>0</v>
      </c>
      <c r="F12" s="26">
        <f t="shared" si="0"/>
        <v>0</v>
      </c>
      <c r="G12" s="27">
        <f>zbiorówka!G12</f>
        <v>0</v>
      </c>
      <c r="H12" s="22">
        <f t="shared" si="1"/>
        <v>0</v>
      </c>
      <c r="I12" s="19">
        <f t="shared" si="2"/>
        <v>0</v>
      </c>
      <c r="J12" s="29">
        <f t="shared" si="3"/>
        <v>0</v>
      </c>
    </row>
    <row r="13" spans="1:10" s="2" customFormat="1" ht="51">
      <c r="A13" s="28">
        <v>9</v>
      </c>
      <c r="B13" s="45" t="str">
        <f>zbiorówka!B13</f>
        <v>Taca do przenoszenia próbówek i odczynników</v>
      </c>
      <c r="C13" s="25" t="str">
        <f>zbiorówka!C13</f>
        <v>Plastikowy pojemnik z uchwytami, po bokach otwory na probówki: 6 otworówxok.20mm, 8otworówxok.16mm, 8otworówxok.8mm Wymiary pojemnika ok.: 30x10x20cm</v>
      </c>
      <c r="D13" s="72">
        <v>6</v>
      </c>
      <c r="E13" s="26">
        <f>zbiorówka!E13</f>
        <v>0</v>
      </c>
      <c r="F13" s="26">
        <f t="shared" si="0"/>
        <v>0</v>
      </c>
      <c r="G13" s="27">
        <f>zbiorówka!G13</f>
        <v>0</v>
      </c>
      <c r="H13" s="22">
        <f t="shared" si="1"/>
        <v>0</v>
      </c>
      <c r="I13" s="19">
        <f t="shared" si="2"/>
        <v>0</v>
      </c>
      <c r="J13" s="29">
        <f t="shared" si="3"/>
        <v>0</v>
      </c>
    </row>
    <row r="14" spans="1:10" s="2" customFormat="1" ht="25.5">
      <c r="A14" s="28">
        <v>10</v>
      </c>
      <c r="B14" s="45" t="str">
        <f>zbiorówka!B14</f>
        <v>Termometr -10 do 110 C</v>
      </c>
      <c r="C14" s="25" t="str">
        <f>zbiorówka!C14</f>
        <v>Termometr alkoholowy. Zakres pomiaru od -10 do 110 0C.</v>
      </c>
      <c r="D14" s="72">
        <v>6</v>
      </c>
      <c r="E14" s="26">
        <f>zbiorówka!E14</f>
        <v>0</v>
      </c>
      <c r="F14" s="26">
        <f t="shared" si="0"/>
        <v>0</v>
      </c>
      <c r="G14" s="27">
        <f>zbiorówka!G14</f>
        <v>0</v>
      </c>
      <c r="H14" s="22">
        <f t="shared" si="1"/>
        <v>0</v>
      </c>
      <c r="I14" s="19">
        <f t="shared" si="2"/>
        <v>0</v>
      </c>
      <c r="J14" s="29">
        <f t="shared" si="3"/>
        <v>0</v>
      </c>
    </row>
    <row r="15" spans="1:10" s="2" customFormat="1" ht="25.5">
      <c r="A15" s="28">
        <v>11</v>
      </c>
      <c r="B15" s="45" t="str">
        <f>zbiorówka!B15</f>
        <v xml:space="preserve">Aparat Hoffmana </v>
      </c>
      <c r="C15" s="25" t="str">
        <f>zbiorówka!C15</f>
        <v>Przyrząd (tzw. Eudiometrem Hofmanna) - statyw z trzema połączonymi ze sobą cylindrami szklanymi (środkowy otwarty, boczne z zaworami, wyposażone w elektrody). W zestawie zasilacz.</v>
      </c>
      <c r="D15" s="72">
        <v>0</v>
      </c>
      <c r="E15" s="26">
        <f>zbiorówka!E15</f>
        <v>0</v>
      </c>
      <c r="F15" s="26">
        <f t="shared" si="0"/>
        <v>0</v>
      </c>
      <c r="G15" s="27">
        <f>zbiorówka!G15</f>
        <v>0</v>
      </c>
      <c r="H15" s="22">
        <f t="shared" si="1"/>
        <v>0</v>
      </c>
      <c r="I15" s="19">
        <f t="shared" si="2"/>
        <v>0</v>
      </c>
      <c r="J15" s="29">
        <f t="shared" si="3"/>
        <v>0</v>
      </c>
    </row>
    <row r="16" spans="1:10" s="2" customFormat="1" ht="38.25">
      <c r="A16" s="28">
        <v>12</v>
      </c>
      <c r="B16" s="45" t="str">
        <f>zbiorówka!B16</f>
        <v>Zestaw do ekstrakcji ze statywem</v>
      </c>
      <c r="C16" s="25" t="str">
        <f>zbiorówka!C16</f>
        <v>W skład zestawu wchodzi: ekstraktor, chłodnica, kolba płaskodenna, trójnóg, siatka z krążkiem ceramicznym, palnik spirytusowy, wąż 2szt., łapy i łączniki do zmontowania zestawu, Opakowanie plastikowe wyłożone pianką.</v>
      </c>
      <c r="D16" s="72">
        <v>1</v>
      </c>
      <c r="E16" s="26">
        <f>zbiorówka!E16</f>
        <v>0</v>
      </c>
      <c r="F16" s="26">
        <f t="shared" si="0"/>
        <v>0</v>
      </c>
      <c r="G16" s="27">
        <f>zbiorówka!G16</f>
        <v>0</v>
      </c>
      <c r="H16" s="22">
        <f t="shared" si="1"/>
        <v>0</v>
      </c>
      <c r="I16" s="19">
        <f t="shared" si="2"/>
        <v>0</v>
      </c>
      <c r="J16" s="29">
        <f t="shared" si="3"/>
        <v>0</v>
      </c>
    </row>
    <row r="17" spans="1:10" s="2" customFormat="1" ht="38.25">
      <c r="A17" s="28">
        <v>13</v>
      </c>
      <c r="B17" s="45" t="str">
        <f>zbiorówka!B17</f>
        <v>Zestaw do wytwarzania gazu</v>
      </c>
      <c r="C17" s="25" t="str">
        <f>zbiorówka!C17</f>
        <v>W skład zestawu wchodzi (przykładowo): butelka do wytwarzania gazu, biureta do pobierania gazu, trójnóg, siatka z krążkiem ceramicznym, palnik spirytusowy, wąż 2szt., łapy i łączniki do zmontowania zestawu, Opakowanie - pojemnik plastikowy wyłożony pianką.</v>
      </c>
      <c r="D17" s="72">
        <v>0</v>
      </c>
      <c r="E17" s="26">
        <f>zbiorówka!E17</f>
        <v>0</v>
      </c>
      <c r="F17" s="26">
        <f t="shared" si="0"/>
        <v>0</v>
      </c>
      <c r="G17" s="27">
        <f>zbiorówka!G17</f>
        <v>0</v>
      </c>
      <c r="H17" s="22">
        <f t="shared" si="1"/>
        <v>0</v>
      </c>
      <c r="I17" s="19">
        <f t="shared" si="2"/>
        <v>0</v>
      </c>
      <c r="J17" s="29">
        <f t="shared" si="3"/>
        <v>0</v>
      </c>
    </row>
    <row r="18" spans="1:10" s="2" customFormat="1" ht="38.25">
      <c r="A18" s="28">
        <v>14</v>
      </c>
      <c r="B18" s="45" t="str">
        <f>zbiorówka!B18</f>
        <v xml:space="preserve">Zestaw do destylacji ze statywem </v>
      </c>
      <c r="C18" s="25" t="str">
        <f>zbiorówka!C18</f>
        <v>W skład zestawu wchodzi (przykładowo): statyw, chłodnica z nasadką, wąż 2szt., kolba destylacyjna orągłodenna, łapy zaciskowej łączniki do zmontowania zestawu, trójnóg, siatka z krążkiem ceramicznym, palnik.</v>
      </c>
      <c r="D18" s="72">
        <v>3</v>
      </c>
      <c r="E18" s="26">
        <f>zbiorówka!E18</f>
        <v>0</v>
      </c>
      <c r="F18" s="26">
        <f t="shared" si="0"/>
        <v>0</v>
      </c>
      <c r="G18" s="27">
        <f>zbiorówka!G18</f>
        <v>0</v>
      </c>
      <c r="H18" s="22">
        <f t="shared" si="1"/>
        <v>0</v>
      </c>
      <c r="I18" s="19">
        <f t="shared" si="2"/>
        <v>0</v>
      </c>
      <c r="J18" s="29">
        <f t="shared" si="3"/>
        <v>0</v>
      </c>
    </row>
    <row r="19" spans="1:10" s="2" customFormat="1" ht="165.75">
      <c r="A19" s="28">
        <v>15</v>
      </c>
      <c r="B19" s="45" t="str">
        <f>zbiorówka!B19</f>
        <v xml:space="preserve">Komplet szkła wersja rozbudowana </v>
      </c>
      <c r="C19" s="25" t="str">
        <f>zbiorówka!C19</f>
        <v>Komplet szkła laboratoryjnego, wyposażenie pracowni w szkole podstawowej, zgodny z podstawą programową - w zestawie (przykładowo): 1. Chłodnica Liebiga - 1 szt. 2. Kolba destylacyjna 100 ml - 1 szt. 3. Kolba płaskodenna 250 ml - 1 szt. 4. Kolba stożkowa 200 ml - 2 szt. 5. Krystalizator z wlewem - 2 szt. 6. Lejek szklany - 1 szt. 7. Moździerz porcelanowy z tłuczkiem - 1 szt. 8. Parownica porcelanowa - 1 szt. 9. Pipeta miarowa 5 ml - 1 szt. 10. Cylinder miarowy 100 ml - 1 szt.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rurek o różnych przekrojach i długościach, proste, zgięte - różne kąty, dwukrotnie zgięte, kapilarne 20. Rurka gumowa- 1 szt.
21. Korki gumowe różne min. 10 szt 22. Szkiełko zegarkowe - 4 szt. 23. Zlewka: 250 ml - 1 szt.niska; 100 ml - 1 szt.; wysoka 250 ml - 1 szt.24. Tryskawka - 1 szt. 25. Termometr  0 - 200 st.C - 1 szt.26. Butla laboratoryjna 100 ml - 2 szt.27. Probówka z tubusem  - 1 szt.28. Rozdzielacz cylindryczny 50 ml - 1 szt.</v>
      </c>
      <c r="D19" s="72">
        <v>3</v>
      </c>
      <c r="E19" s="26">
        <f>zbiorówka!E19</f>
        <v>0</v>
      </c>
      <c r="F19" s="26">
        <f t="shared" si="0"/>
        <v>0</v>
      </c>
      <c r="G19" s="27">
        <f>zbiorówka!G19</f>
        <v>0</v>
      </c>
      <c r="H19" s="22">
        <f t="shared" si="1"/>
        <v>0</v>
      </c>
      <c r="I19" s="19">
        <f t="shared" si="2"/>
        <v>0</v>
      </c>
      <c r="J19" s="29">
        <f t="shared" si="3"/>
        <v>0</v>
      </c>
    </row>
    <row r="20" spans="1:10" s="2" customFormat="1" ht="25.5">
      <c r="A20" s="28">
        <v>16</v>
      </c>
      <c r="B20" s="45" t="str">
        <f>zbiorówka!B20</f>
        <v>Rodzaje metali-12 płytek</v>
      </c>
      <c r="C20" s="25" t="str">
        <f>zbiorówka!C20</f>
        <v>Zestaw min. 12 płytek z różnych metali, z oznaczeniami do identyfikacji metalu. Wymiary płytki ok. 50x25mm</v>
      </c>
      <c r="D20" s="72">
        <v>1</v>
      </c>
      <c r="E20" s="26">
        <f>zbiorówka!E20</f>
        <v>0</v>
      </c>
      <c r="F20" s="26">
        <f t="shared" si="0"/>
        <v>0</v>
      </c>
      <c r="G20" s="27">
        <f>zbiorówka!G20</f>
        <v>0</v>
      </c>
      <c r="H20" s="22">
        <f t="shared" si="1"/>
        <v>0</v>
      </c>
      <c r="I20" s="19">
        <f t="shared" si="2"/>
        <v>0</v>
      </c>
      <c r="J20" s="29">
        <f t="shared" si="3"/>
        <v>0</v>
      </c>
    </row>
    <row r="21" spans="1:10" s="2" customFormat="1" ht="25.5">
      <c r="A21" s="28">
        <v>17</v>
      </c>
      <c r="B21" s="45" t="str">
        <f>zbiorówka!B21</f>
        <v>Palnik spirytusowy</v>
      </c>
      <c r="C21" s="25" t="str">
        <f>zbiorówka!C21</f>
        <v xml:space="preserve">Palnik alkoholowy, spirytusowy. Pojemność 100ml.  </v>
      </c>
      <c r="D21" s="72">
        <v>6</v>
      </c>
      <c r="E21" s="26">
        <f>zbiorówka!E21</f>
        <v>0</v>
      </c>
      <c r="F21" s="26">
        <f t="shared" si="0"/>
        <v>0</v>
      </c>
      <c r="G21" s="27">
        <f>zbiorówka!G21</f>
        <v>0</v>
      </c>
      <c r="H21" s="22">
        <f t="shared" si="1"/>
        <v>0</v>
      </c>
      <c r="I21" s="19">
        <f t="shared" si="2"/>
        <v>0</v>
      </c>
      <c r="J21" s="29">
        <f t="shared" si="3"/>
        <v>0</v>
      </c>
    </row>
    <row r="22" spans="1:10" s="2" customFormat="1" ht="51">
      <c r="A22" s="28">
        <v>18</v>
      </c>
      <c r="B22" s="45" t="str">
        <f>zbiorówka!B22</f>
        <v>Szkolny model atomu</v>
      </c>
      <c r="C22" s="25" t="str">
        <f>zbiorówka!C22</f>
        <v>Model atomu wg Bohra- skład zestawu wchodzą:
-pudełko: pokrywka i podstawa -  z oznaczonymi powłokami elektronowymi
- 90 krążków 30 oznaczonych "+", 30 "-" i 30 gładkich
-instrukcja wraz z ćwiczeniami</v>
      </c>
      <c r="D22" s="72">
        <v>15</v>
      </c>
      <c r="E22" s="26">
        <f>zbiorówka!E22</f>
        <v>0</v>
      </c>
      <c r="F22" s="26">
        <f t="shared" si="0"/>
        <v>0</v>
      </c>
      <c r="G22" s="27">
        <f>zbiorówka!G22</f>
        <v>0</v>
      </c>
      <c r="H22" s="22">
        <f t="shared" si="1"/>
        <v>0</v>
      </c>
      <c r="I22" s="19">
        <f t="shared" si="2"/>
        <v>0</v>
      </c>
      <c r="J22" s="29">
        <f t="shared" si="3"/>
        <v>0</v>
      </c>
    </row>
    <row r="23" spans="1:10" s="2" customFormat="1" ht="25.5">
      <c r="A23" s="28">
        <v>19</v>
      </c>
      <c r="B23" s="45" t="str">
        <f>zbiorówka!B23</f>
        <v>Model atomu 3D</v>
      </c>
      <c r="C23" s="25" t="str">
        <f>zbiorówka!C23</f>
        <v>Trójwymiarowy model przekroju atomu, z orbitami elektronowe w postaci chmur elektronów. Wymiary: Średnica atomu: ok 30cm Wysokość modelu: ok 40cm</v>
      </c>
      <c r="D23" s="72">
        <v>1</v>
      </c>
      <c r="E23" s="26">
        <f>zbiorówka!E23</f>
        <v>0</v>
      </c>
      <c r="F23" s="26">
        <f t="shared" si="0"/>
        <v>0</v>
      </c>
      <c r="G23" s="27">
        <f>zbiorówka!G23</f>
        <v>0</v>
      </c>
      <c r="H23" s="22">
        <f t="shared" si="1"/>
        <v>0</v>
      </c>
      <c r="I23" s="19">
        <f t="shared" si="2"/>
        <v>0</v>
      </c>
      <c r="J23" s="29">
        <f t="shared" si="3"/>
        <v>0</v>
      </c>
    </row>
    <row r="24" spans="1:10" s="2" customFormat="1" ht="25.5">
      <c r="A24" s="28">
        <v>20</v>
      </c>
      <c r="B24" s="45" t="str">
        <f>zbiorówka!B24</f>
        <v>Model fullerenu C60</v>
      </c>
      <c r="C24" s="25" t="str">
        <f>zbiorówka!C24</f>
        <v>Model cząsteczki fullerenu C60 -  wymiar min 25 cm.</v>
      </c>
      <c r="D24" s="72">
        <v>1</v>
      </c>
      <c r="E24" s="26">
        <f>zbiorówka!E24</f>
        <v>0</v>
      </c>
      <c r="F24" s="26">
        <f t="shared" si="0"/>
        <v>0</v>
      </c>
      <c r="G24" s="27">
        <f>zbiorówka!G24</f>
        <v>0</v>
      </c>
      <c r="H24" s="22">
        <f t="shared" si="1"/>
        <v>0</v>
      </c>
      <c r="I24" s="19">
        <f t="shared" si="2"/>
        <v>0</v>
      </c>
      <c r="J24" s="29">
        <f t="shared" si="3"/>
        <v>0</v>
      </c>
    </row>
    <row r="25" spans="1:10" s="2" customFormat="1">
      <c r="A25" s="28">
        <v>21</v>
      </c>
      <c r="B25" s="45" t="str">
        <f>zbiorówka!B25</f>
        <v>Model grafitu</v>
      </c>
      <c r="C25" s="25" t="str">
        <f>zbiorówka!C25</f>
        <v>Model przedstawiający strukturę  grafitu (min. 3 warstwy)</v>
      </c>
      <c r="D25" s="72">
        <v>1</v>
      </c>
      <c r="E25" s="26">
        <f>zbiorówka!E25</f>
        <v>0</v>
      </c>
      <c r="F25" s="26">
        <f t="shared" si="0"/>
        <v>0</v>
      </c>
      <c r="G25" s="27">
        <f>zbiorówka!G25</f>
        <v>0</v>
      </c>
      <c r="H25" s="22">
        <f t="shared" si="1"/>
        <v>0</v>
      </c>
      <c r="I25" s="19">
        <f t="shared" si="2"/>
        <v>0</v>
      </c>
      <c r="J25" s="29">
        <f t="shared" si="3"/>
        <v>0</v>
      </c>
    </row>
    <row r="26" spans="1:10" s="2" customFormat="1" ht="25.5">
      <c r="A26" s="28">
        <v>22</v>
      </c>
      <c r="B26" s="45" t="str">
        <f>zbiorówka!B26</f>
        <v>Model chlorku-sodu</v>
      </c>
      <c r="C26" s="25" t="str">
        <f>zbiorówka!C26</f>
        <v>Model przedstawiający strukturę krystaliczną NaCl - jony chloru i sodu w różnych kolorach</v>
      </c>
      <c r="D26" s="72">
        <v>0</v>
      </c>
      <c r="E26" s="26">
        <f>zbiorówka!E26</f>
        <v>0</v>
      </c>
      <c r="F26" s="26">
        <f t="shared" si="0"/>
        <v>0</v>
      </c>
      <c r="G26" s="27">
        <f>zbiorówka!G26</f>
        <v>0</v>
      </c>
      <c r="H26" s="22">
        <f t="shared" si="1"/>
        <v>0</v>
      </c>
      <c r="I26" s="19">
        <f t="shared" si="2"/>
        <v>0</v>
      </c>
      <c r="J26" s="29">
        <f t="shared" si="3"/>
        <v>0</v>
      </c>
    </row>
    <row r="27" spans="1:10" s="2" customFormat="1" ht="38.25">
      <c r="A27" s="28">
        <v>23</v>
      </c>
      <c r="B27" s="45" t="str">
        <f>zbiorówka!B27</f>
        <v>Model kryształu diamentu</v>
      </c>
      <c r="C27" s="25" t="str">
        <f>zbiorówka!C27</f>
        <v>Model przedstawiający strukturę krystaliczną diamentu.</v>
      </c>
      <c r="D27" s="72">
        <v>1</v>
      </c>
      <c r="E27" s="26">
        <f>zbiorówka!E27</f>
        <v>0</v>
      </c>
      <c r="F27" s="26">
        <f t="shared" si="0"/>
        <v>0</v>
      </c>
      <c r="G27" s="27">
        <f>zbiorówka!G27</f>
        <v>0</v>
      </c>
      <c r="H27" s="22">
        <f t="shared" si="1"/>
        <v>0</v>
      </c>
      <c r="I27" s="19">
        <f t="shared" si="2"/>
        <v>0</v>
      </c>
      <c r="J27" s="29">
        <f t="shared" si="3"/>
        <v>0</v>
      </c>
    </row>
    <row r="28" spans="1:10" s="2" customFormat="1" ht="51">
      <c r="A28" s="28">
        <v>24</v>
      </c>
      <c r="B28" s="45" t="str">
        <f>zbiorówka!B28</f>
        <v>Modele atomów - zestaw podstawowy</v>
      </c>
      <c r="C28" s="25" t="str">
        <f>zbiorówka!C28</f>
        <v>Zestaw kulek  i łączników z tworzywa sztucznego, pozwalających na budowę modeli atomów. W zestawie min. 75 różnego rodzaju kulek oraz ok.35 łączników (min 110 elementów).Całość zapakowana w pojemnik</v>
      </c>
      <c r="D28" s="72">
        <v>15</v>
      </c>
      <c r="E28" s="26">
        <f>zbiorówka!E28</f>
        <v>0</v>
      </c>
      <c r="F28" s="26">
        <f t="shared" si="0"/>
        <v>0</v>
      </c>
      <c r="G28" s="27">
        <f>zbiorówka!G28</f>
        <v>0</v>
      </c>
      <c r="H28" s="22">
        <f t="shared" si="1"/>
        <v>0</v>
      </c>
      <c r="I28" s="19">
        <f t="shared" si="2"/>
        <v>0</v>
      </c>
      <c r="J28" s="29">
        <f t="shared" si="3"/>
        <v>0</v>
      </c>
    </row>
    <row r="29" spans="1:10" s="2" customFormat="1" ht="51">
      <c r="A29" s="28">
        <v>25</v>
      </c>
      <c r="B29" s="45" t="str">
        <f>zbiorówka!B29</f>
        <v>Komplet szpatułek i łyżeczek do chemii</v>
      </c>
      <c r="C29" s="25" t="str">
        <f>zbiorówka!C29</f>
        <v xml:space="preserve">Zestaw zawiera co najmniej: 3 szt. różnie zgiętych łyżeczek do spalań oraz 3 szt. różnych rodzajów szpatułek.   </v>
      </c>
      <c r="D29" s="72">
        <v>1</v>
      </c>
      <c r="E29" s="26">
        <f>zbiorówka!E29</f>
        <v>0</v>
      </c>
      <c r="F29" s="26">
        <f t="shared" si="0"/>
        <v>0</v>
      </c>
      <c r="G29" s="27">
        <f>zbiorówka!G29</f>
        <v>0</v>
      </c>
      <c r="H29" s="22">
        <f t="shared" si="1"/>
        <v>0</v>
      </c>
      <c r="I29" s="19">
        <f t="shared" si="2"/>
        <v>0</v>
      </c>
      <c r="J29" s="29">
        <f t="shared" si="3"/>
        <v>0</v>
      </c>
    </row>
    <row r="30" spans="1:10" s="2" customFormat="1" ht="51">
      <c r="A30" s="28">
        <v>26</v>
      </c>
      <c r="B30" s="45" t="str">
        <f>zbiorówka!B30</f>
        <v>Modele atomów - zestaw poszerzony</v>
      </c>
      <c r="C30" s="25" t="str">
        <f>zbiorówka!C30</f>
        <v>Zestaw kulek i łączników z tworzywa sztucznego, pozwalających na budowę modeli atomów. W zestawie min. 350 różnych kulek oraz 180 łączników - łącznie min 530 elementów. Całość zapakowana w pojemnik.</v>
      </c>
      <c r="D30" s="72">
        <v>0</v>
      </c>
      <c r="E30" s="26">
        <f>zbiorówka!E30</f>
        <v>0</v>
      </c>
      <c r="F30" s="26">
        <f t="shared" si="0"/>
        <v>0</v>
      </c>
      <c r="G30" s="27">
        <f>zbiorówka!G30</f>
        <v>0</v>
      </c>
      <c r="H30" s="22">
        <f t="shared" si="1"/>
        <v>0</v>
      </c>
      <c r="I30" s="19">
        <f t="shared" si="2"/>
        <v>0</v>
      </c>
      <c r="J30" s="29">
        <f t="shared" si="3"/>
        <v>0</v>
      </c>
    </row>
    <row r="31" spans="1:10" s="2" customFormat="1" ht="63.75">
      <c r="A31" s="28">
        <v>27</v>
      </c>
      <c r="B31" s="45" t="str">
        <f>zbiorówka!B31</f>
        <v xml:space="preserve">Zestaw odczynników i chemikaliów do nauki chemii w szkołach  </v>
      </c>
      <c r="C31" s="25" t="str">
        <f>zbiorówka!C31</f>
        <v>Zestaw odczynników, wskaźników, chemikaliów, substancji - do nauki chemii zgodnie z podstawą programową szkoły podstawowej. Minimum 50 pozycji.</v>
      </c>
      <c r="D31" s="72">
        <v>1</v>
      </c>
      <c r="E31" s="26">
        <f>zbiorówka!E31</f>
        <v>0</v>
      </c>
      <c r="F31" s="26">
        <f t="shared" si="0"/>
        <v>0</v>
      </c>
      <c r="G31" s="27">
        <f>zbiorówka!G31</f>
        <v>0</v>
      </c>
      <c r="H31" s="22">
        <f t="shared" si="1"/>
        <v>0</v>
      </c>
      <c r="I31" s="19">
        <f t="shared" si="2"/>
        <v>0</v>
      </c>
      <c r="J31" s="29">
        <f t="shared" si="3"/>
        <v>0</v>
      </c>
    </row>
    <row r="32" spans="1:10" s="2" customFormat="1" ht="114.75">
      <c r="A32" s="28">
        <v>28</v>
      </c>
      <c r="B32" s="45" t="str">
        <f>zbiorówka!B32</f>
        <v>Statyw laboratoryjny szkolny z wyposażeniem</v>
      </c>
      <c r="C32" s="25" t="str">
        <f>zbiorówka!C32</f>
        <v>W skład zestawu wchodzą:
- statyw - metalowa podstawa z prętem
- łącznik krzyżowy 5szt.
- łapa do kolb duża
- łapa do kolb mała
-łapa do biuret podwójna
-łapa do chłodnic
-pierścień zamknięty o średnicy ok 9 cm
-pierścień otwarty o średnicy ok 6 cm</v>
      </c>
      <c r="D32" s="72">
        <v>6</v>
      </c>
      <c r="E32" s="26">
        <f>zbiorówka!E32</f>
        <v>0</v>
      </c>
      <c r="F32" s="26">
        <f t="shared" si="0"/>
        <v>0</v>
      </c>
      <c r="G32" s="27">
        <f>zbiorówka!G32</f>
        <v>0</v>
      </c>
      <c r="H32" s="22">
        <f t="shared" si="1"/>
        <v>0</v>
      </c>
      <c r="I32" s="19">
        <f t="shared" si="2"/>
        <v>0</v>
      </c>
      <c r="J32" s="29">
        <f t="shared" si="3"/>
        <v>0</v>
      </c>
    </row>
    <row r="33" spans="1:10" s="2" customFormat="1" ht="63.75">
      <c r="A33" s="28">
        <v>29</v>
      </c>
      <c r="B33" s="45" t="str">
        <f>zbiorówka!B33</f>
        <v>Statyw demonstracyjny</v>
      </c>
      <c r="C33" s="25" t="str">
        <f>zbiorówka!C33</f>
        <v>W skład zestawu wchodzą:
- statyw - metalowa podstawa z prętem
- łącznik krzyżowy min. 5szt.
- łapy do szkła laboratoryjnego - min. 2 szt
-pierścienie o różnych średnicach - 3 szt</v>
      </c>
      <c r="D33" s="72">
        <v>0</v>
      </c>
      <c r="E33" s="26">
        <f>zbiorówka!E33</f>
        <v>0</v>
      </c>
      <c r="F33" s="26">
        <f t="shared" si="0"/>
        <v>0</v>
      </c>
      <c r="G33" s="27">
        <f>zbiorówka!G33</f>
        <v>0</v>
      </c>
      <c r="H33" s="22">
        <f t="shared" si="1"/>
        <v>0</v>
      </c>
      <c r="I33" s="19">
        <f t="shared" si="2"/>
        <v>0</v>
      </c>
      <c r="J33" s="29">
        <f t="shared" si="3"/>
        <v>0</v>
      </c>
    </row>
    <row r="34" spans="1:10" s="2" customFormat="1" ht="51">
      <c r="A34" s="28">
        <v>30</v>
      </c>
      <c r="B34" s="45" t="str">
        <f>zbiorówka!B34</f>
        <v xml:space="preserve">Podnośnik laboratoryjny stal nierdzewna </v>
      </c>
      <c r="C34" s="25" t="str">
        <f>zbiorówka!C34</f>
        <v>Podnośnik mechaniczny - laboratoryjny. Stolik i podstawa wykonane ze stali nierdzewnej. Płynna regulacja wysokości. Zakres regulacji: max. 250 mm. Wymiary stolika: ok.150 x 150 mm</v>
      </c>
      <c r="D34" s="72">
        <v>0</v>
      </c>
      <c r="E34" s="26">
        <f>zbiorówka!E34</f>
        <v>0</v>
      </c>
      <c r="F34" s="26">
        <f t="shared" si="0"/>
        <v>0</v>
      </c>
      <c r="G34" s="27">
        <f>zbiorówka!G34</f>
        <v>0</v>
      </c>
      <c r="H34" s="22">
        <f t="shared" si="1"/>
        <v>0</v>
      </c>
      <c r="I34" s="19">
        <f t="shared" si="2"/>
        <v>0</v>
      </c>
      <c r="J34" s="29">
        <f t="shared" si="3"/>
        <v>0</v>
      </c>
    </row>
    <row r="35" spans="1:10" s="2" customFormat="1" ht="76.5">
      <c r="A35" s="28">
        <v>31</v>
      </c>
      <c r="B35" s="45" t="str">
        <f>zbiorówka!B35</f>
        <v>Układ okresowy pierwiastków chemicznych - część chemiczna</v>
      </c>
      <c r="C35" s="25" t="str">
        <f>zbiorówka!C35</f>
        <v>Plansza dydaktyczna jednostronna w formacie min 200cm x 140 cm prezentująca część chemiczną układu okresowego pierwiastków.</v>
      </c>
      <c r="D35" s="72">
        <v>1</v>
      </c>
      <c r="E35" s="26">
        <f>zbiorówka!E35</f>
        <v>0</v>
      </c>
      <c r="F35" s="26">
        <f t="shared" si="0"/>
        <v>0</v>
      </c>
      <c r="G35" s="27">
        <f>zbiorówka!G35</f>
        <v>0</v>
      </c>
      <c r="H35" s="22">
        <f t="shared" si="1"/>
        <v>0</v>
      </c>
      <c r="I35" s="19">
        <f t="shared" si="2"/>
        <v>0</v>
      </c>
      <c r="J35" s="29">
        <f t="shared" si="3"/>
        <v>0</v>
      </c>
    </row>
    <row r="36" spans="1:10" s="2" customFormat="1" ht="38.25">
      <c r="A36" s="28">
        <v>32</v>
      </c>
      <c r="B36" s="45" t="str">
        <f>zbiorówka!B36</f>
        <v>Tabela rozpuszczalności</v>
      </c>
      <c r="C36" s="25" t="str">
        <f>zbiorówka!C36</f>
        <v>Plansza dydaktyczna w formacie min 100x70 cm, foliowana, oprawiona, z możliwością zawieszania</v>
      </c>
      <c r="D36" s="72">
        <v>1</v>
      </c>
      <c r="E36" s="26">
        <f>zbiorówka!E36</f>
        <v>0</v>
      </c>
      <c r="F36" s="26">
        <f t="shared" si="0"/>
        <v>0</v>
      </c>
      <c r="G36" s="27">
        <f>zbiorówka!G36</f>
        <v>0</v>
      </c>
      <c r="H36" s="22">
        <f t="shared" si="1"/>
        <v>0</v>
      </c>
      <c r="I36" s="19">
        <f t="shared" si="2"/>
        <v>0</v>
      </c>
      <c r="J36" s="29">
        <f t="shared" si="3"/>
        <v>0</v>
      </c>
    </row>
    <row r="37" spans="1:10" s="2" customFormat="1" ht="89.25">
      <c r="A37" s="28">
        <v>33</v>
      </c>
      <c r="B37" s="45" t="str">
        <f>zbiorówka!B37</f>
        <v>Komplet plansz do chemii</v>
      </c>
      <c r="C37" s="25" t="str">
        <f>zbiorówka!C37</f>
        <v>Zestaw plansz chemicznych o wymiarach min 70cm x 100cm:
1.Tabela rozpuszczalności
2.Układ okresowy pierwiastków
3.Skala elektroujemności według Paulinga
4.Wiązania chemiczne
5.Kwasy nieorganiczne (beztlenowe)
6.Budowa materii</v>
      </c>
      <c r="D37" s="72">
        <v>0</v>
      </c>
      <c r="E37" s="26">
        <f>zbiorówka!E37</f>
        <v>0</v>
      </c>
      <c r="F37" s="26">
        <f t="shared" si="0"/>
        <v>0</v>
      </c>
      <c r="G37" s="27">
        <f>zbiorówka!G37</f>
        <v>0</v>
      </c>
      <c r="H37" s="22">
        <f t="shared" si="1"/>
        <v>0</v>
      </c>
      <c r="I37" s="19">
        <f t="shared" si="2"/>
        <v>0</v>
      </c>
      <c r="J37" s="29">
        <f t="shared" si="3"/>
        <v>0</v>
      </c>
    </row>
    <row r="38" spans="1:10" s="2" customFormat="1" ht="51">
      <c r="A38" s="28">
        <v>34</v>
      </c>
      <c r="B38" s="45" t="str">
        <f>zbiorówka!B38</f>
        <v>Plansze interaktywne chemia</v>
      </c>
      <c r="C38" s="25" t="str">
        <f>zbiorówka!C38</f>
        <v>Program edukacyjny, tematyka - chemia -poziom szkoła podstawowa. W programie ilustracje, fotografie, animacje, filmy pokazujące np. doświadczenia chemiczne, reakcje chemiczne, budowę atomów i cząsteczek, tabelę rozpuszczalności, przykłady zastosowań substancji i procesów chemicznych w życiu codziennym
Program współpracuje z rzutnikiem lub tablicą interaktywną.</v>
      </c>
      <c r="D38" s="72">
        <v>1</v>
      </c>
      <c r="E38" s="26">
        <f>zbiorówka!E38</f>
        <v>0</v>
      </c>
      <c r="F38" s="26">
        <f t="shared" si="0"/>
        <v>0</v>
      </c>
      <c r="G38" s="27">
        <f>zbiorówka!G38</f>
        <v>0</v>
      </c>
      <c r="H38" s="22">
        <f t="shared" si="1"/>
        <v>0</v>
      </c>
      <c r="I38" s="19">
        <f t="shared" si="2"/>
        <v>0</v>
      </c>
      <c r="J38" s="29">
        <f t="shared" si="3"/>
        <v>0</v>
      </c>
    </row>
    <row r="39" spans="1:10" s="2" customFormat="1" ht="38.25">
      <c r="A39" s="28">
        <v>35</v>
      </c>
      <c r="B39" s="45" t="str">
        <f>zbiorówka!B39</f>
        <v>Waga szkolna elektroniczna 500g/0.1g</v>
      </c>
      <c r="C39" s="25" t="str">
        <f>zbiorówka!C39</f>
        <v xml:space="preserve">Wyświetlacz cyfrowy, Zasilanie: bateria., Maksymalne obciążenie 500g, Dokładność 0.1g, </v>
      </c>
      <c r="D39" s="72">
        <v>3</v>
      </c>
      <c r="E39" s="26">
        <f>zbiorówka!E39</f>
        <v>0</v>
      </c>
      <c r="F39" s="26">
        <f t="shared" si="0"/>
        <v>0</v>
      </c>
      <c r="G39" s="27">
        <f>zbiorówka!G39</f>
        <v>0</v>
      </c>
      <c r="H39" s="22">
        <f t="shared" si="1"/>
        <v>0</v>
      </c>
      <c r="I39" s="19">
        <f t="shared" si="2"/>
        <v>0</v>
      </c>
      <c r="J39" s="29">
        <f t="shared" si="3"/>
        <v>0</v>
      </c>
    </row>
    <row r="40" spans="1:10" s="2" customFormat="1" ht="38.25">
      <c r="A40" s="28">
        <v>36</v>
      </c>
      <c r="B40" s="45" t="str">
        <f>zbiorówka!B40</f>
        <v>Waga szalkowa laboratoryjna szkolna 500g</v>
      </c>
      <c r="C40" s="25" t="str">
        <f>zbiorówka!C40</f>
        <v>Waga szalkowa laboratoryjna. Zestaw zawiera ok.20 odważników od 10 mg do 200 g. Udźwig: 500g. Podziałka: 20mg</v>
      </c>
      <c r="D40" s="72">
        <v>0</v>
      </c>
      <c r="E40" s="26">
        <f>zbiorówka!E40</f>
        <v>0</v>
      </c>
      <c r="F40" s="26">
        <f t="shared" si="0"/>
        <v>0</v>
      </c>
      <c r="G40" s="27">
        <f>zbiorówka!G40</f>
        <v>0</v>
      </c>
      <c r="H40" s="22">
        <f t="shared" si="1"/>
        <v>0</v>
      </c>
      <c r="I40" s="19">
        <f t="shared" si="2"/>
        <v>0</v>
      </c>
      <c r="J40" s="29">
        <f t="shared" si="3"/>
        <v>0</v>
      </c>
    </row>
    <row r="41" spans="1:10" s="2" customFormat="1" ht="51">
      <c r="A41" s="28">
        <v>37</v>
      </c>
      <c r="B41" s="45" t="str">
        <f>zbiorówka!B41</f>
        <v>Zasilacz laboratoryjny prądu stałego 15V max 3A</v>
      </c>
      <c r="C41" s="25" t="str">
        <f>zbiorówka!C41</f>
        <v>Zasilacz laboratoryjny prądu stałego, z płynną regulacją. Wskaźniki cyfrowe 2xLCD niezależne. Specyfikacja techniczna: Napięcie wyjściowe: 0-30V, Prąd wyjściowy (max): 5A.</v>
      </c>
      <c r="D41" s="72">
        <v>0</v>
      </c>
      <c r="E41" s="26">
        <f>zbiorówka!E41</f>
        <v>0</v>
      </c>
      <c r="F41" s="26">
        <f t="shared" si="0"/>
        <v>0</v>
      </c>
      <c r="G41" s="27">
        <f>zbiorówka!G41</f>
        <v>0</v>
      </c>
      <c r="H41" s="22">
        <f t="shared" si="1"/>
        <v>0</v>
      </c>
      <c r="I41" s="19">
        <f t="shared" si="2"/>
        <v>0</v>
      </c>
      <c r="J41" s="29">
        <f t="shared" si="3"/>
        <v>0</v>
      </c>
    </row>
    <row r="42" spans="1:10" s="2" customFormat="1" ht="25.5">
      <c r="A42" s="28">
        <v>38</v>
      </c>
      <c r="B42" s="45" t="str">
        <f>zbiorówka!B42</f>
        <v>Okulary ochronne</v>
      </c>
      <c r="C42" s="25" t="str">
        <f>zbiorówka!C42</f>
        <v>Okulary ochronne z otworami wentylacyjnymi</v>
      </c>
      <c r="D42" s="72">
        <v>30</v>
      </c>
      <c r="E42" s="26">
        <f>zbiorówka!E42</f>
        <v>0</v>
      </c>
      <c r="F42" s="26">
        <f t="shared" si="0"/>
        <v>0</v>
      </c>
      <c r="G42" s="27">
        <f>zbiorówka!G42</f>
        <v>0</v>
      </c>
      <c r="H42" s="22">
        <f t="shared" si="1"/>
        <v>0</v>
      </c>
      <c r="I42" s="19">
        <f t="shared" si="2"/>
        <v>0</v>
      </c>
      <c r="J42" s="29">
        <f t="shared" si="3"/>
        <v>0</v>
      </c>
    </row>
    <row r="43" spans="1:10" s="2" customFormat="1" ht="25.5">
      <c r="A43" s="28">
        <v>39</v>
      </c>
      <c r="B43" s="45" t="str">
        <f>zbiorówka!B43</f>
        <v>Fartuchy ochronne</v>
      </c>
      <c r="C43" s="25" t="str">
        <f>zbiorówka!C43</f>
        <v>Fartuch z białego płótna (100% bawełna) z długimi rękawami, trzema kieszeniami, paskiem regulującym obwód oraz zapinane na guziki.</v>
      </c>
      <c r="D43" s="72">
        <v>30</v>
      </c>
      <c r="E43" s="26">
        <f>zbiorówka!E43</f>
        <v>0</v>
      </c>
      <c r="F43" s="26">
        <f t="shared" si="0"/>
        <v>0</v>
      </c>
      <c r="G43" s="27">
        <f>zbiorówka!G43</f>
        <v>0</v>
      </c>
      <c r="H43" s="22">
        <f t="shared" si="1"/>
        <v>0</v>
      </c>
      <c r="I43" s="19">
        <f t="shared" si="2"/>
        <v>0</v>
      </c>
      <c r="J43" s="29">
        <f t="shared" si="3"/>
        <v>0</v>
      </c>
    </row>
    <row r="44" spans="1:10" s="2" customFormat="1" ht="76.5">
      <c r="A44" s="28">
        <v>40</v>
      </c>
      <c r="B44" s="45" t="str">
        <f>zbiorówka!B44</f>
        <v>Apteczka</v>
      </c>
      <c r="C44" s="25" t="str">
        <f>zbiorówka!C44</f>
        <v>Apteczka w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44" s="72">
        <v>0</v>
      </c>
      <c r="E44" s="26">
        <f>zbiorówka!E44</f>
        <v>0</v>
      </c>
      <c r="F44" s="26">
        <f t="shared" si="0"/>
        <v>0</v>
      </c>
      <c r="G44" s="27">
        <f>zbiorówka!G44</f>
        <v>0</v>
      </c>
      <c r="H44" s="22">
        <f t="shared" si="1"/>
        <v>0</v>
      </c>
      <c r="I44" s="19">
        <f t="shared" si="2"/>
        <v>0</v>
      </c>
      <c r="J44" s="29">
        <f t="shared" si="3"/>
        <v>0</v>
      </c>
    </row>
    <row r="45" spans="1:10" s="2" customFormat="1" ht="25.5">
      <c r="A45" s="28">
        <v>41</v>
      </c>
      <c r="B45" s="45" t="str">
        <f>zbiorówka!B45</f>
        <v>Rękawiczki lateksowe</v>
      </c>
      <c r="C45" s="25" t="str">
        <f>zbiorówka!C45</f>
        <v>Rękawice laboratoryjne, cienkie, elastyczne. 100 szt w opakowaniu</v>
      </c>
      <c r="D45" s="72">
        <v>1</v>
      </c>
      <c r="E45" s="26">
        <f>zbiorówka!E45</f>
        <v>0</v>
      </c>
      <c r="F45" s="26">
        <f t="shared" si="0"/>
        <v>0</v>
      </c>
      <c r="G45" s="27">
        <f>zbiorówka!G45</f>
        <v>0</v>
      </c>
      <c r="H45" s="22">
        <f t="shared" si="1"/>
        <v>0</v>
      </c>
      <c r="I45" s="19">
        <f t="shared" si="2"/>
        <v>0</v>
      </c>
      <c r="J45" s="29">
        <f t="shared" si="3"/>
        <v>0</v>
      </c>
    </row>
    <row r="46" spans="1:10" s="2" customFormat="1" ht="38.25">
      <c r="A46" s="28">
        <v>42</v>
      </c>
      <c r="B46" s="45" t="str">
        <f>zbiorówka!B46</f>
        <v>Rękawice do gorących przedmiotów</v>
      </c>
      <c r="C46" s="25" t="str">
        <f>zbiorówka!C46</f>
        <v>Rękawice termiczne wykonane z grubej bawełny frotte, ciepło kontaktowe do 250° C</v>
      </c>
      <c r="D46" s="72">
        <v>0</v>
      </c>
      <c r="E46" s="26">
        <f>zbiorówka!E46</f>
        <v>0</v>
      </c>
      <c r="F46" s="26">
        <f t="shared" si="0"/>
        <v>0</v>
      </c>
      <c r="G46" s="27">
        <f>zbiorówka!G46</f>
        <v>0</v>
      </c>
      <c r="H46" s="22">
        <f t="shared" si="1"/>
        <v>0</v>
      </c>
      <c r="I46" s="19">
        <f t="shared" si="2"/>
        <v>0</v>
      </c>
      <c r="J46" s="29">
        <f t="shared" si="3"/>
        <v>0</v>
      </c>
    </row>
    <row r="47" spans="1:10" s="2" customFormat="1">
      <c r="A47" s="28">
        <v>43</v>
      </c>
      <c r="B47" s="45" t="str">
        <f>zbiorówka!B47</f>
        <v>Parafilm</v>
      </c>
      <c r="C47" s="25" t="str">
        <f>zbiorówka!C47</f>
        <v>Parafilm  do uszczelniania szkła i plastików laboratoryjnych  Szerokość rolki: ok.50 mm Długość rolki: min 75 m</v>
      </c>
      <c r="D47" s="72">
        <v>1</v>
      </c>
      <c r="E47" s="26">
        <f>zbiorówka!E47</f>
        <v>0</v>
      </c>
      <c r="F47" s="26">
        <f t="shared" si="0"/>
        <v>0</v>
      </c>
      <c r="G47" s="27">
        <f>zbiorówka!G47</f>
        <v>0</v>
      </c>
      <c r="H47" s="22">
        <f t="shared" si="1"/>
        <v>0</v>
      </c>
      <c r="I47" s="19">
        <f t="shared" si="2"/>
        <v>0</v>
      </c>
      <c r="J47" s="29">
        <f t="shared" si="3"/>
        <v>0</v>
      </c>
    </row>
    <row r="48" spans="1:10" s="1" customFormat="1" ht="38.25">
      <c r="A48" s="28">
        <v>44</v>
      </c>
      <c r="B48" s="45" t="str">
        <f>zbiorówka!B48</f>
        <v xml:space="preserve">Mata z włókniny chłonnej </v>
      </c>
      <c r="C48" s="25" t="str">
        <f>zbiorówka!C48</f>
        <v>Mata z włókniny chłonnej, absorbująca chemikalia (uniwersalna),wymiar ok.40 cmx50 min 100mat w opakowaniu</v>
      </c>
      <c r="D48" s="72">
        <v>0</v>
      </c>
      <c r="E48" s="26">
        <f>zbiorówka!E48</f>
        <v>0</v>
      </c>
      <c r="F48" s="26">
        <f t="shared" si="0"/>
        <v>0</v>
      </c>
      <c r="G48" s="27">
        <f>zbiorówka!G48</f>
        <v>0</v>
      </c>
      <c r="H48" s="22">
        <f t="shared" si="1"/>
        <v>0</v>
      </c>
      <c r="I48" s="19">
        <f t="shared" si="2"/>
        <v>0</v>
      </c>
      <c r="J48" s="29">
        <f t="shared" si="3"/>
        <v>0</v>
      </c>
    </row>
    <row r="49" spans="1:10" ht="76.5">
      <c r="A49" s="28">
        <v>45</v>
      </c>
      <c r="B49" s="45" t="str">
        <f>zbiorówka!B49</f>
        <v>Palnik Bunsena (z wkładami wymiennymi)</v>
      </c>
      <c r="C49" s="25" t="str">
        <f>zbiorówka!C49</f>
        <v>W zestawie:
Palnik laboratoryjny
Kartusz gazowy
Dane techniczne:
Temperatura płomienia 1700oC
Kartusz 230g / 410 ml30% propan , 70% butan</v>
      </c>
      <c r="D49" s="72">
        <v>0</v>
      </c>
      <c r="E49" s="26">
        <f>zbiorówka!E49</f>
        <v>0</v>
      </c>
      <c r="F49" s="26">
        <f t="shared" si="0"/>
        <v>0</v>
      </c>
      <c r="G49" s="27">
        <f>zbiorówka!G49</f>
        <v>0</v>
      </c>
      <c r="H49" s="22">
        <f t="shared" si="1"/>
        <v>0</v>
      </c>
      <c r="I49" s="19">
        <f t="shared" si="2"/>
        <v>0</v>
      </c>
      <c r="J49" s="29">
        <f t="shared" si="3"/>
        <v>0</v>
      </c>
    </row>
    <row r="50" spans="1:10" ht="34.5" customHeight="1">
      <c r="A50" s="28">
        <v>46</v>
      </c>
      <c r="B50" s="45" t="str">
        <f>zbiorówka!B50</f>
        <v>Czasza grzejna</v>
      </c>
      <c r="C50" s="25" t="str">
        <f>zbiorówka!C50</f>
        <v>Elektryczny płaszcz grzewczy z regulacją mocy, do max 4500C</v>
      </c>
      <c r="D50" s="72">
        <v>2</v>
      </c>
      <c r="E50" s="26">
        <f>zbiorówka!E50</f>
        <v>0</v>
      </c>
      <c r="F50" s="26">
        <f t="shared" si="0"/>
        <v>0</v>
      </c>
      <c r="G50" s="27">
        <f>zbiorówka!G50</f>
        <v>0</v>
      </c>
      <c r="H50" s="22">
        <f t="shared" si="1"/>
        <v>0</v>
      </c>
      <c r="I50" s="19">
        <f t="shared" si="2"/>
        <v>0</v>
      </c>
      <c r="J50" s="29">
        <f t="shared" si="3"/>
        <v>0</v>
      </c>
    </row>
    <row r="51" spans="1:10" ht="64.5" thickBot="1">
      <c r="A51" s="30">
        <v>47</v>
      </c>
      <c r="B51" s="46" t="str">
        <f>zbiorówka!B51</f>
        <v>Butla z kranikiem do wody destylowanej (10l)</v>
      </c>
      <c r="C51" s="37" t="str">
        <f>zbiorówka!C51</f>
        <v>Butla do wody destylowanej z kranem, pojemność 10l, z tworzywa, szyja gwintowana z nakrętką, uchwyt do przenoszenia</v>
      </c>
      <c r="D51" s="73">
        <v>1</v>
      </c>
      <c r="E51" s="38">
        <f>zbiorówka!E51</f>
        <v>0</v>
      </c>
      <c r="F51" s="38">
        <f t="shared" si="0"/>
        <v>0</v>
      </c>
      <c r="G51" s="39">
        <f>zbiorówka!G51</f>
        <v>0</v>
      </c>
      <c r="H51" s="35">
        <f t="shared" si="1"/>
        <v>0</v>
      </c>
      <c r="I51" s="33">
        <f t="shared" si="2"/>
        <v>0</v>
      </c>
      <c r="J51" s="36">
        <f t="shared" si="3"/>
        <v>0</v>
      </c>
    </row>
    <row r="52" spans="1:10">
      <c r="F52" s="9">
        <f>SUM(F5:F51)</f>
        <v>0</v>
      </c>
      <c r="H52" s="9">
        <f>SUM(H5:H51)</f>
        <v>0</v>
      </c>
      <c r="J52" s="9">
        <f>SUM(J5:J51)</f>
        <v>0</v>
      </c>
    </row>
  </sheetData>
  <mergeCells count="3">
    <mergeCell ref="C1:I1"/>
    <mergeCell ref="C2:I2"/>
    <mergeCell ref="D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70" zoomScaleNormal="70" workbookViewId="0">
      <pane ySplit="4" topLeftCell="A5" activePane="bottomLeft" state="frozen"/>
      <selection activeCell="N13" sqref="N13"/>
      <selection pane="bottomLeft" activeCell="N13" sqref="N13"/>
    </sheetView>
  </sheetViews>
  <sheetFormatPr defaultColWidth="9" defaultRowHeight="14.25"/>
  <cols>
    <col min="1" max="1" width="5.625" style="7" customWidth="1"/>
    <col min="2" max="2" width="13.625" style="47" customWidth="1"/>
    <col min="3" max="3" width="96.125" style="7" customWidth="1"/>
    <col min="4" max="4" width="10.625" style="7" customWidth="1"/>
    <col min="5" max="5" width="11.875" style="7" customWidth="1"/>
    <col min="6" max="6" width="12" style="7" customWidth="1"/>
    <col min="7" max="7" width="10.25" style="8" bestFit="1" customWidth="1"/>
    <col min="8" max="8" width="12.25" style="7" customWidth="1"/>
    <col min="9" max="9" width="11.75" style="7" customWidth="1"/>
    <col min="10" max="10" width="12.125" style="7" bestFit="1" customWidth="1"/>
    <col min="11" max="16384" width="9" style="7"/>
  </cols>
  <sheetData>
    <row r="1" spans="1:10" s="5" customFormat="1" ht="15">
      <c r="A1" s="4"/>
      <c r="B1" s="40"/>
      <c r="C1" s="92" t="s">
        <v>9</v>
      </c>
      <c r="D1" s="92"/>
      <c r="E1" s="92"/>
      <c r="F1" s="92"/>
      <c r="G1" s="92"/>
      <c r="H1" s="92"/>
      <c r="I1" s="92"/>
    </row>
    <row r="2" spans="1:10" s="5" customFormat="1" ht="15">
      <c r="A2" s="6"/>
      <c r="B2" s="41"/>
      <c r="C2" s="95" t="s">
        <v>122</v>
      </c>
      <c r="D2" s="95"/>
      <c r="E2" s="95"/>
      <c r="F2" s="95"/>
      <c r="G2" s="95"/>
      <c r="H2" s="95"/>
      <c r="I2" s="95"/>
    </row>
    <row r="3" spans="1:10" s="5" customFormat="1" ht="15.75" thickBot="1">
      <c r="A3" s="6"/>
      <c r="B3" s="41"/>
      <c r="C3" s="10"/>
      <c r="D3" s="94"/>
      <c r="E3" s="94"/>
      <c r="F3" s="94"/>
      <c r="G3" s="11"/>
      <c r="H3" s="11"/>
      <c r="I3" s="11"/>
    </row>
    <row r="4" spans="1:10" customFormat="1" ht="38.25">
      <c r="A4" s="12"/>
      <c r="B4" s="42"/>
      <c r="C4" s="13"/>
      <c r="D4" s="13" t="s">
        <v>3</v>
      </c>
      <c r="E4" s="14" t="s">
        <v>4</v>
      </c>
      <c r="F4" s="14" t="s">
        <v>5</v>
      </c>
      <c r="G4" s="15" t="s">
        <v>6</v>
      </c>
      <c r="H4" s="15" t="s">
        <v>18</v>
      </c>
      <c r="I4" s="14" t="s">
        <v>7</v>
      </c>
      <c r="J4" s="16" t="s">
        <v>8</v>
      </c>
    </row>
    <row r="5" spans="1:10" s="2" customFormat="1" ht="51">
      <c r="A5" s="28">
        <v>1</v>
      </c>
      <c r="B5" s="45" t="str">
        <f>zbiorówka!B5</f>
        <v>Chemia - Zestaw do doświadczeń chemicznych</v>
      </c>
      <c r="C5" s="25" t="str">
        <f>zbiorówka!C5</f>
        <v>Zestaw szkła i sprzętu laboratoryjnego dla grupy 2-4 osób do doświadczeń z chemii dostosowany do wykonania doświadczeń odpowiadających podstawie programowej dla szkół podstawowych. Zestaw w opakowaniu przenośnym, wyłożony gąbką.</v>
      </c>
      <c r="D5" s="74">
        <v>1</v>
      </c>
      <c r="E5" s="26">
        <f>zbiorówka!E5</f>
        <v>0</v>
      </c>
      <c r="F5" s="26">
        <f>E5*D5</f>
        <v>0</v>
      </c>
      <c r="G5" s="27">
        <f>zbiorówka!G5</f>
        <v>0</v>
      </c>
      <c r="H5" s="22">
        <f>J5-F5</f>
        <v>0</v>
      </c>
      <c r="I5" s="19">
        <f>E5*G5%+E5</f>
        <v>0</v>
      </c>
      <c r="J5" s="29">
        <f>I5*D5</f>
        <v>0</v>
      </c>
    </row>
    <row r="6" spans="1:10" s="2" customFormat="1" ht="51">
      <c r="A6" s="28">
        <v>2</v>
      </c>
      <c r="B6" s="45" t="str">
        <f>zbiorówka!B6</f>
        <v>Elektrochemia - Zestaw do ćwiczeń z elektrochemii</v>
      </c>
      <c r="C6" s="25" t="str">
        <f>zbiorówka!C6</f>
        <v xml:space="preserve"> Zestaw do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podstawowych.</v>
      </c>
      <c r="D6" s="74">
        <v>1</v>
      </c>
      <c r="E6" s="26">
        <f>zbiorówka!E6</f>
        <v>0</v>
      </c>
      <c r="F6" s="26">
        <f t="shared" ref="F6:F48" si="0">E6*D6</f>
        <v>0</v>
      </c>
      <c r="G6" s="27">
        <f>zbiorówka!G6</f>
        <v>0</v>
      </c>
      <c r="H6" s="22">
        <f t="shared" ref="H6:H48" si="1">J6-F6</f>
        <v>0</v>
      </c>
      <c r="I6" s="19">
        <f t="shared" ref="I6:I48" si="2">E6*G6%+E6</f>
        <v>0</v>
      </c>
      <c r="J6" s="29">
        <f t="shared" ref="J6:J48" si="3">I6*D6</f>
        <v>0</v>
      </c>
    </row>
    <row r="7" spans="1:10" s="2" customFormat="1" ht="38.25">
      <c r="A7" s="28">
        <v>3</v>
      </c>
      <c r="B7" s="45" t="str">
        <f>zbiorówka!B7</f>
        <v>Przyrząd do elektrolizy</v>
      </c>
      <c r="C7" s="25" t="str">
        <f>zbiorówka!C7</f>
        <v>Przyrząd do elektrolizy w postaci dwóch elektrod osadzonych na
wyprofilowanych ramionach przewodzących umieszczonych na wspornikach w pojemniku plastikowym, w dole pojemnika gniazda przewodów bananowych</v>
      </c>
      <c r="D7" s="74">
        <v>1</v>
      </c>
      <c r="E7" s="26">
        <f>zbiorówka!E7</f>
        <v>0</v>
      </c>
      <c r="F7" s="26">
        <f t="shared" si="0"/>
        <v>0</v>
      </c>
      <c r="G7" s="27">
        <f>zbiorówka!G7</f>
        <v>0</v>
      </c>
      <c r="H7" s="22">
        <f t="shared" si="1"/>
        <v>0</v>
      </c>
      <c r="I7" s="19">
        <f t="shared" si="2"/>
        <v>0</v>
      </c>
      <c r="J7" s="29">
        <f t="shared" si="3"/>
        <v>0</v>
      </c>
    </row>
    <row r="8" spans="1:10" s="2" customFormat="1" ht="38.25">
      <c r="A8" s="28">
        <v>4</v>
      </c>
      <c r="B8" s="45" t="str">
        <f>zbiorówka!B8</f>
        <v>Zestaw do ćwiczeń z elektrolizy</v>
      </c>
      <c r="C8" s="25" t="str">
        <f>zbiorówka!C8</f>
        <v>Zestaw do ćwiczeń z elektrolizy. W zestawie: podstawka do statywu z gniazdami zasilającymi, statyw, naczynie szklane, uchwyt do probówek, probówki (min.2szt.), elektrody, przewody. Zestaw w plastikowej walizce.</v>
      </c>
      <c r="D8" s="74">
        <v>1</v>
      </c>
      <c r="E8" s="26">
        <f>zbiorówka!E8</f>
        <v>0</v>
      </c>
      <c r="F8" s="26">
        <f t="shared" si="0"/>
        <v>0</v>
      </c>
      <c r="G8" s="27">
        <f>zbiorówka!G8</f>
        <v>0</v>
      </c>
      <c r="H8" s="22">
        <f t="shared" si="1"/>
        <v>0</v>
      </c>
      <c r="I8" s="19">
        <f t="shared" si="2"/>
        <v>0</v>
      </c>
      <c r="J8" s="29">
        <f t="shared" si="3"/>
        <v>0</v>
      </c>
    </row>
    <row r="9" spans="1:10" s="2" customFormat="1" ht="76.5">
      <c r="A9" s="28">
        <v>5</v>
      </c>
      <c r="B9" s="45" t="str">
        <f>zbiorówka!B9</f>
        <v>Walizka Ekobadacza do obserwacji oraz badania wód i ph gleb</v>
      </c>
      <c r="C9" s="25" t="str">
        <f>zbiorówka!C9</f>
        <v>Zestaw dydaktyczny do analizy składu chemicznego wody i gleby. W zestawie: 1.szcegółowa instrukcja opisująca metodykę i standardy badań, 2.Kwasomierz Helliga (płytka i płyn), 3. Lupa, 5.Strzykawki: 5ml, 10 ml, 6.Bibuły osuszające 7. Probówki okrągłodenna, probówki płaskodenne z korkami (3szt), 8.Stojak do probówek 9.Łyżeczki do poboru: gleby (1szt), substancji sypkich (3szt.), 10. Komplet (ok.15szt) mianowanych roztworów wskaźników 11. Siateczka do usuwania zanieczyszczeń przy poborze wody 12. Skale wyników badań - barwne, zalaminowane. Zapakowane w przenośny pojemnik plastikowy.</v>
      </c>
      <c r="D9" s="74">
        <v>1</v>
      </c>
      <c r="E9" s="26">
        <f>zbiorówka!E9</f>
        <v>0</v>
      </c>
      <c r="F9" s="26">
        <f t="shared" si="0"/>
        <v>0</v>
      </c>
      <c r="G9" s="27">
        <f>zbiorówka!G9</f>
        <v>0</v>
      </c>
      <c r="H9" s="22">
        <f t="shared" si="1"/>
        <v>0</v>
      </c>
      <c r="I9" s="19">
        <f t="shared" si="2"/>
        <v>0</v>
      </c>
      <c r="J9" s="29">
        <f t="shared" si="3"/>
        <v>0</v>
      </c>
    </row>
    <row r="10" spans="1:10" s="2" customFormat="1" ht="25.5">
      <c r="A10" s="28">
        <v>6</v>
      </c>
      <c r="B10" s="45" t="str">
        <f>zbiorówka!B10</f>
        <v>Próbki paliw - rodzaje paliw</v>
      </c>
      <c r="C10" s="25" t="str">
        <f>zbiorówka!C10</f>
        <v>Zestaw 12 próbek paliw zapakowanych w walizkę/gablotkę z opisem paliw</v>
      </c>
      <c r="D10" s="74">
        <v>1</v>
      </c>
      <c r="E10" s="26">
        <f>zbiorówka!E10</f>
        <v>0</v>
      </c>
      <c r="F10" s="26">
        <f t="shared" si="0"/>
        <v>0</v>
      </c>
      <c r="G10" s="27">
        <f>zbiorówka!G10</f>
        <v>0</v>
      </c>
      <c r="H10" s="22">
        <f t="shared" si="1"/>
        <v>0</v>
      </c>
      <c r="I10" s="19">
        <f t="shared" si="2"/>
        <v>0</v>
      </c>
      <c r="J10" s="29">
        <f t="shared" si="3"/>
        <v>0</v>
      </c>
    </row>
    <row r="11" spans="1:10" s="2" customFormat="1" ht="25.5">
      <c r="A11" s="28">
        <v>7</v>
      </c>
      <c r="B11" s="45" t="str">
        <f>zbiorówka!B11</f>
        <v>Metale i ich stopy</v>
      </c>
      <c r="C11" s="25" t="str">
        <f>zbiorówka!C11</f>
        <v>Zestaw min. 12 płytek z różnych metali i ich stopów, z ich oznaczeniami/nazwami. Płytki w opakowaniu - walizka/skrzynka.</v>
      </c>
      <c r="D11" s="74">
        <v>1</v>
      </c>
      <c r="E11" s="26">
        <f>zbiorówka!E11</f>
        <v>0</v>
      </c>
      <c r="F11" s="26">
        <f t="shared" si="0"/>
        <v>0</v>
      </c>
      <c r="G11" s="27">
        <f>zbiorówka!G11</f>
        <v>0</v>
      </c>
      <c r="H11" s="22">
        <f t="shared" si="1"/>
        <v>0</v>
      </c>
      <c r="I11" s="19">
        <f t="shared" si="2"/>
        <v>0</v>
      </c>
      <c r="J11" s="29">
        <f t="shared" si="3"/>
        <v>0</v>
      </c>
    </row>
    <row r="12" spans="1:10" s="2" customFormat="1" ht="51">
      <c r="A12" s="28">
        <v>8</v>
      </c>
      <c r="B12" s="45" t="str">
        <f>zbiorówka!B12</f>
        <v>Suszarka do próbówek z tacką do ociekania</v>
      </c>
      <c r="C12" s="25" t="str">
        <f>zbiorówka!C12</f>
        <v>Suszarka do próbówek z tacką do ociekania. Końcówki prętów zabezpieczone gumkami. Wymiary orientacyjne: Wysokość ok 45cm, Szerokość: ok35cm, Głębokość: ok15cm</v>
      </c>
      <c r="D12" s="74">
        <v>6</v>
      </c>
      <c r="E12" s="26">
        <f>zbiorówka!E12</f>
        <v>0</v>
      </c>
      <c r="F12" s="26">
        <f t="shared" si="0"/>
        <v>0</v>
      </c>
      <c r="G12" s="27">
        <f>zbiorówka!G12</f>
        <v>0</v>
      </c>
      <c r="H12" s="22">
        <f t="shared" si="1"/>
        <v>0</v>
      </c>
      <c r="I12" s="19">
        <f t="shared" si="2"/>
        <v>0</v>
      </c>
      <c r="J12" s="29">
        <f t="shared" si="3"/>
        <v>0</v>
      </c>
    </row>
    <row r="13" spans="1:10" s="2" customFormat="1" ht="51">
      <c r="A13" s="28">
        <v>9</v>
      </c>
      <c r="B13" s="45" t="str">
        <f>zbiorówka!B13</f>
        <v>Taca do przenoszenia próbówek i odczynników</v>
      </c>
      <c r="C13" s="25" t="str">
        <f>zbiorówka!C13</f>
        <v>Plastikowy pojemnik z uchwytami, po bokach otwory na probówki: 6 otworówxok.20mm, 8otworówxok.16mm, 8otworówxok.8mm Wymiary pojemnika ok.: 30x10x20cm</v>
      </c>
      <c r="D13" s="74">
        <v>6</v>
      </c>
      <c r="E13" s="26">
        <f>zbiorówka!E13</f>
        <v>0</v>
      </c>
      <c r="F13" s="26">
        <f t="shared" si="0"/>
        <v>0</v>
      </c>
      <c r="G13" s="27">
        <f>zbiorówka!G13</f>
        <v>0</v>
      </c>
      <c r="H13" s="22">
        <f t="shared" si="1"/>
        <v>0</v>
      </c>
      <c r="I13" s="19">
        <f t="shared" si="2"/>
        <v>0</v>
      </c>
      <c r="J13" s="29">
        <f t="shared" si="3"/>
        <v>0</v>
      </c>
    </row>
    <row r="14" spans="1:10" s="2" customFormat="1" ht="25.5">
      <c r="A14" s="28">
        <v>10</v>
      </c>
      <c r="B14" s="45" t="str">
        <f>zbiorówka!B14</f>
        <v>Termometr -10 do 110 C</v>
      </c>
      <c r="C14" s="25" t="str">
        <f>zbiorówka!C14</f>
        <v>Termometr alkoholowy. Zakres pomiaru od -10 do 110 0C.</v>
      </c>
      <c r="D14" s="74">
        <v>6</v>
      </c>
      <c r="E14" s="26">
        <f>zbiorówka!E14</f>
        <v>0</v>
      </c>
      <c r="F14" s="26">
        <f t="shared" si="0"/>
        <v>0</v>
      </c>
      <c r="G14" s="27">
        <f>zbiorówka!G14</f>
        <v>0</v>
      </c>
      <c r="H14" s="22">
        <f t="shared" si="1"/>
        <v>0</v>
      </c>
      <c r="I14" s="19">
        <f t="shared" si="2"/>
        <v>0</v>
      </c>
      <c r="J14" s="29">
        <f t="shared" si="3"/>
        <v>0</v>
      </c>
    </row>
    <row r="15" spans="1:10" s="2" customFormat="1" ht="25.5">
      <c r="A15" s="28">
        <v>11</v>
      </c>
      <c r="B15" s="45" t="str">
        <f>zbiorówka!B15</f>
        <v xml:space="preserve">Aparat Hoffmana </v>
      </c>
      <c r="C15" s="25" t="str">
        <f>zbiorówka!C15</f>
        <v>Przyrząd (tzw. Eudiometrem Hofmanna) - statyw z trzema połączonymi ze sobą cylindrami szklanymi (środkowy otwarty, boczne z zaworami, wyposażone w elektrody). W zestawie zasilacz.</v>
      </c>
      <c r="D15" s="74">
        <v>0</v>
      </c>
      <c r="E15" s="26">
        <f>zbiorówka!E15</f>
        <v>0</v>
      </c>
      <c r="F15" s="26">
        <f t="shared" si="0"/>
        <v>0</v>
      </c>
      <c r="G15" s="27">
        <f>zbiorówka!G15</f>
        <v>0</v>
      </c>
      <c r="H15" s="22">
        <f t="shared" si="1"/>
        <v>0</v>
      </c>
      <c r="I15" s="19">
        <f t="shared" si="2"/>
        <v>0</v>
      </c>
      <c r="J15" s="29">
        <f t="shared" si="3"/>
        <v>0</v>
      </c>
    </row>
    <row r="16" spans="1:10" s="2" customFormat="1" ht="38.25">
      <c r="A16" s="28">
        <v>12</v>
      </c>
      <c r="B16" s="45" t="str">
        <f>zbiorówka!B16</f>
        <v>Zestaw do ekstrakcji ze statywem</v>
      </c>
      <c r="C16" s="25" t="str">
        <f>zbiorówka!C16</f>
        <v>W skład zestawu wchodzi: ekstraktor, chłodnica, kolba płaskodenna, trójnóg, siatka z krążkiem ceramicznym, palnik spirytusowy, wąż 2szt., łapy i łączniki do zmontowania zestawu, Opakowanie plastikowe wyłożone pianką.</v>
      </c>
      <c r="D16" s="74">
        <v>1</v>
      </c>
      <c r="E16" s="26">
        <f>zbiorówka!E16</f>
        <v>0</v>
      </c>
      <c r="F16" s="26">
        <f t="shared" si="0"/>
        <v>0</v>
      </c>
      <c r="G16" s="27">
        <f>zbiorówka!G16</f>
        <v>0</v>
      </c>
      <c r="H16" s="22">
        <f t="shared" si="1"/>
        <v>0</v>
      </c>
      <c r="I16" s="19">
        <f t="shared" si="2"/>
        <v>0</v>
      </c>
      <c r="J16" s="29">
        <f t="shared" si="3"/>
        <v>0</v>
      </c>
    </row>
    <row r="17" spans="1:10" s="2" customFormat="1" ht="38.25">
      <c r="A17" s="28">
        <v>13</v>
      </c>
      <c r="B17" s="45" t="str">
        <f>zbiorówka!B17</f>
        <v>Zestaw do wytwarzania gazu</v>
      </c>
      <c r="C17" s="25" t="str">
        <f>zbiorówka!C17</f>
        <v>W skład zestawu wchodzi (przykładowo): butelka do wytwarzania gazu, biureta do pobierania gazu, trójnóg, siatka z krążkiem ceramicznym, palnik spirytusowy, wąż 2szt., łapy i łączniki do zmontowania zestawu, Opakowanie - pojemnik plastikowy wyłożony pianką.</v>
      </c>
      <c r="D17" s="74">
        <v>1</v>
      </c>
      <c r="E17" s="26">
        <f>zbiorówka!E17</f>
        <v>0</v>
      </c>
      <c r="F17" s="26">
        <f t="shared" si="0"/>
        <v>0</v>
      </c>
      <c r="G17" s="27">
        <f>zbiorówka!G17</f>
        <v>0</v>
      </c>
      <c r="H17" s="22">
        <f t="shared" si="1"/>
        <v>0</v>
      </c>
      <c r="I17" s="19">
        <f t="shared" si="2"/>
        <v>0</v>
      </c>
      <c r="J17" s="29">
        <f t="shared" si="3"/>
        <v>0</v>
      </c>
    </row>
    <row r="18" spans="1:10" s="2" customFormat="1" ht="38.25">
      <c r="A18" s="28">
        <v>14</v>
      </c>
      <c r="B18" s="45" t="str">
        <f>zbiorówka!B18</f>
        <v xml:space="preserve">Zestaw do destylacji ze statywem </v>
      </c>
      <c r="C18" s="25" t="str">
        <f>zbiorówka!C18</f>
        <v>W skład zestawu wchodzi (przykładowo): statyw, chłodnica z nasadką, wąż 2szt., kolba destylacyjna orągłodenna, łapy zaciskowej łączniki do zmontowania zestawu, trójnóg, siatka z krążkiem ceramicznym, palnik.</v>
      </c>
      <c r="D18" s="74">
        <v>2</v>
      </c>
      <c r="E18" s="26">
        <f>zbiorówka!E18</f>
        <v>0</v>
      </c>
      <c r="F18" s="26">
        <f t="shared" si="0"/>
        <v>0</v>
      </c>
      <c r="G18" s="27">
        <f>zbiorówka!G18</f>
        <v>0</v>
      </c>
      <c r="H18" s="22">
        <f t="shared" si="1"/>
        <v>0</v>
      </c>
      <c r="I18" s="19">
        <f t="shared" si="2"/>
        <v>0</v>
      </c>
      <c r="J18" s="29">
        <f t="shared" si="3"/>
        <v>0</v>
      </c>
    </row>
    <row r="19" spans="1:10" s="2" customFormat="1" ht="165.75">
      <c r="A19" s="28">
        <v>15</v>
      </c>
      <c r="B19" s="45" t="str">
        <f>zbiorówka!B19</f>
        <v xml:space="preserve">Komplet szkła wersja rozbudowana </v>
      </c>
      <c r="C19" s="25" t="str">
        <f>zbiorówka!C19</f>
        <v>Komplet szkła laboratoryjnego, wyposażenie pracowni w szkole podstawowej, zgodny z podstawą programową - w zestawie (przykładowo): 1. Chłodnica Liebiga - 1 szt. 2. Kolba destylacyjna 100 ml - 1 szt. 3. Kolba płaskodenna 250 ml - 1 szt. 4. Kolba stożkowa 200 ml - 2 szt. 5. Krystalizator z wlewem - 2 szt. 6. Lejek szklany - 1 szt. 7. Moździerz porcelanowy z tłuczkiem - 1 szt. 8. Parownica porcelanowa - 1 szt. 9. Pipeta miarowa 5 ml - 1 szt. 10. Cylinder miarowy 100 ml - 1 szt.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rurek o różnych przekrojach i długościach, proste, zgięte - różne kąty, dwukrotnie zgięte, kapilarne 20. Rurka gumowa- 1 szt.
21. Korki gumowe różne min. 10 szt 22. Szkiełko zegarkowe - 4 szt. 23. Zlewka: 250 ml - 1 szt.niska; 100 ml - 1 szt.; wysoka 250 ml - 1 szt.24. Tryskawka - 1 szt. 25. Termometr  0 - 200 st.C - 1 szt.26. Butla laboratoryjna 100 ml - 2 szt.27. Probówka z tubusem  - 1 szt.28. Rozdzielacz cylindryczny 50 ml - 1 szt.</v>
      </c>
      <c r="D19" s="74">
        <v>3</v>
      </c>
      <c r="E19" s="26">
        <f>zbiorówka!E19</f>
        <v>0</v>
      </c>
      <c r="F19" s="26">
        <f t="shared" si="0"/>
        <v>0</v>
      </c>
      <c r="G19" s="27">
        <f>zbiorówka!G19</f>
        <v>0</v>
      </c>
      <c r="H19" s="22">
        <f t="shared" si="1"/>
        <v>0</v>
      </c>
      <c r="I19" s="19">
        <f t="shared" si="2"/>
        <v>0</v>
      </c>
      <c r="J19" s="29">
        <f t="shared" si="3"/>
        <v>0</v>
      </c>
    </row>
    <row r="20" spans="1:10" s="2" customFormat="1" ht="25.5">
      <c r="A20" s="28">
        <v>16</v>
      </c>
      <c r="B20" s="45" t="str">
        <f>zbiorówka!B20</f>
        <v>Rodzaje metali-12 płytek</v>
      </c>
      <c r="C20" s="25" t="str">
        <f>zbiorówka!C20</f>
        <v>Zestaw min. 12 płytek z różnych metali, z oznaczeniami do identyfikacji metalu. Wymiary płytki ok. 50x25mm</v>
      </c>
      <c r="D20" s="74">
        <v>1</v>
      </c>
      <c r="E20" s="26">
        <f>zbiorówka!E20</f>
        <v>0</v>
      </c>
      <c r="F20" s="26">
        <f t="shared" si="0"/>
        <v>0</v>
      </c>
      <c r="G20" s="27">
        <f>zbiorówka!G20</f>
        <v>0</v>
      </c>
      <c r="H20" s="22">
        <f t="shared" si="1"/>
        <v>0</v>
      </c>
      <c r="I20" s="19">
        <f t="shared" si="2"/>
        <v>0</v>
      </c>
      <c r="J20" s="29">
        <f t="shared" si="3"/>
        <v>0</v>
      </c>
    </row>
    <row r="21" spans="1:10" s="2" customFormat="1" ht="25.5">
      <c r="A21" s="28">
        <v>17</v>
      </c>
      <c r="B21" s="45" t="str">
        <f>zbiorówka!B21</f>
        <v>Palnik spirytusowy</v>
      </c>
      <c r="C21" s="25" t="str">
        <f>zbiorówka!C21</f>
        <v xml:space="preserve">Palnik alkoholowy, spirytusowy. Pojemność 100ml.  </v>
      </c>
      <c r="D21" s="74">
        <v>6</v>
      </c>
      <c r="E21" s="26">
        <f>zbiorówka!E21</f>
        <v>0</v>
      </c>
      <c r="F21" s="26">
        <f t="shared" si="0"/>
        <v>0</v>
      </c>
      <c r="G21" s="27">
        <f>zbiorówka!G21</f>
        <v>0</v>
      </c>
      <c r="H21" s="22">
        <f t="shared" si="1"/>
        <v>0</v>
      </c>
      <c r="I21" s="19">
        <f t="shared" si="2"/>
        <v>0</v>
      </c>
      <c r="J21" s="29">
        <f t="shared" si="3"/>
        <v>0</v>
      </c>
    </row>
    <row r="22" spans="1:10" s="2" customFormat="1" ht="51">
      <c r="A22" s="28">
        <v>18</v>
      </c>
      <c r="B22" s="45" t="str">
        <f>zbiorówka!B22</f>
        <v>Szkolny model atomu</v>
      </c>
      <c r="C22" s="25" t="str">
        <f>zbiorówka!C22</f>
        <v>Model atomu wg Bohra- skład zestawu wchodzą:
-pudełko: pokrywka i podstawa -  z oznaczonymi powłokami elektronowymi
- 90 krążków 30 oznaczonych "+", 30 "-" i 30 gładkich
-instrukcja wraz z ćwiczeniami</v>
      </c>
      <c r="D22" s="74">
        <v>15</v>
      </c>
      <c r="E22" s="26">
        <f>zbiorówka!E22</f>
        <v>0</v>
      </c>
      <c r="F22" s="26">
        <f t="shared" si="0"/>
        <v>0</v>
      </c>
      <c r="G22" s="27">
        <f>zbiorówka!G22</f>
        <v>0</v>
      </c>
      <c r="H22" s="22">
        <f t="shared" si="1"/>
        <v>0</v>
      </c>
      <c r="I22" s="19">
        <f t="shared" si="2"/>
        <v>0</v>
      </c>
      <c r="J22" s="29">
        <f t="shared" si="3"/>
        <v>0</v>
      </c>
    </row>
    <row r="23" spans="1:10" s="2" customFormat="1" ht="25.5">
      <c r="A23" s="28">
        <v>19</v>
      </c>
      <c r="B23" s="45" t="str">
        <f>zbiorówka!B23</f>
        <v>Model atomu 3D</v>
      </c>
      <c r="C23" s="25" t="str">
        <f>zbiorówka!C23</f>
        <v>Trójwymiarowy model przekroju atomu, z orbitami elektronowe w postaci chmur elektronów. Wymiary: Średnica atomu: ok 30cm Wysokość modelu: ok 40cm</v>
      </c>
      <c r="D23" s="74">
        <v>1</v>
      </c>
      <c r="E23" s="26">
        <f>zbiorówka!E23</f>
        <v>0</v>
      </c>
      <c r="F23" s="26">
        <f t="shared" si="0"/>
        <v>0</v>
      </c>
      <c r="G23" s="27">
        <f>zbiorówka!G23</f>
        <v>0</v>
      </c>
      <c r="H23" s="22">
        <f t="shared" si="1"/>
        <v>0</v>
      </c>
      <c r="I23" s="19">
        <f t="shared" si="2"/>
        <v>0</v>
      </c>
      <c r="J23" s="29">
        <f t="shared" si="3"/>
        <v>0</v>
      </c>
    </row>
    <row r="24" spans="1:10" s="2" customFormat="1" ht="25.5">
      <c r="A24" s="28">
        <v>20</v>
      </c>
      <c r="B24" s="45" t="str">
        <f>zbiorówka!B24</f>
        <v>Model fullerenu C60</v>
      </c>
      <c r="C24" s="25" t="str">
        <f>zbiorówka!C24</f>
        <v>Model cząsteczki fullerenu C60 -  wymiar min 25 cm.</v>
      </c>
      <c r="D24" s="74">
        <v>1</v>
      </c>
      <c r="E24" s="26">
        <f>zbiorówka!E24</f>
        <v>0</v>
      </c>
      <c r="F24" s="26">
        <f t="shared" si="0"/>
        <v>0</v>
      </c>
      <c r="G24" s="27">
        <f>zbiorówka!G24</f>
        <v>0</v>
      </c>
      <c r="H24" s="22">
        <f t="shared" si="1"/>
        <v>0</v>
      </c>
      <c r="I24" s="19">
        <f t="shared" si="2"/>
        <v>0</v>
      </c>
      <c r="J24" s="29">
        <f t="shared" si="3"/>
        <v>0</v>
      </c>
    </row>
    <row r="25" spans="1:10" s="2" customFormat="1">
      <c r="A25" s="28">
        <v>21</v>
      </c>
      <c r="B25" s="45" t="str">
        <f>zbiorówka!B25</f>
        <v>Model grafitu</v>
      </c>
      <c r="C25" s="25" t="str">
        <f>zbiorówka!C25</f>
        <v>Model przedstawiający strukturę  grafitu (min. 3 warstwy)</v>
      </c>
      <c r="D25" s="74">
        <v>1</v>
      </c>
      <c r="E25" s="26">
        <f>zbiorówka!E25</f>
        <v>0</v>
      </c>
      <c r="F25" s="26">
        <f t="shared" si="0"/>
        <v>0</v>
      </c>
      <c r="G25" s="27">
        <f>zbiorówka!G25</f>
        <v>0</v>
      </c>
      <c r="H25" s="22">
        <f t="shared" si="1"/>
        <v>0</v>
      </c>
      <c r="I25" s="19">
        <f t="shared" si="2"/>
        <v>0</v>
      </c>
      <c r="J25" s="29">
        <f t="shared" si="3"/>
        <v>0</v>
      </c>
    </row>
    <row r="26" spans="1:10" s="2" customFormat="1" ht="25.5">
      <c r="A26" s="28">
        <v>22</v>
      </c>
      <c r="B26" s="45" t="str">
        <f>zbiorówka!B26</f>
        <v>Model chlorku-sodu</v>
      </c>
      <c r="C26" s="25" t="str">
        <f>zbiorówka!C26</f>
        <v>Model przedstawiający strukturę krystaliczną NaCl - jony chloru i sodu w różnych kolorach</v>
      </c>
      <c r="D26" s="74">
        <v>1</v>
      </c>
      <c r="E26" s="26">
        <f>zbiorówka!E26</f>
        <v>0</v>
      </c>
      <c r="F26" s="26">
        <f t="shared" si="0"/>
        <v>0</v>
      </c>
      <c r="G26" s="27">
        <f>zbiorówka!G26</f>
        <v>0</v>
      </c>
      <c r="H26" s="22">
        <f t="shared" si="1"/>
        <v>0</v>
      </c>
      <c r="I26" s="19">
        <f t="shared" si="2"/>
        <v>0</v>
      </c>
      <c r="J26" s="29">
        <f t="shared" si="3"/>
        <v>0</v>
      </c>
    </row>
    <row r="27" spans="1:10" s="2" customFormat="1" ht="38.25">
      <c r="A27" s="28">
        <v>23</v>
      </c>
      <c r="B27" s="45" t="str">
        <f>zbiorówka!B27</f>
        <v>Model kryształu diamentu</v>
      </c>
      <c r="C27" s="25" t="str">
        <f>zbiorówka!C27</f>
        <v>Model przedstawiający strukturę krystaliczną diamentu.</v>
      </c>
      <c r="D27" s="74">
        <v>1</v>
      </c>
      <c r="E27" s="26">
        <f>zbiorówka!E27</f>
        <v>0</v>
      </c>
      <c r="F27" s="26">
        <f t="shared" si="0"/>
        <v>0</v>
      </c>
      <c r="G27" s="27">
        <f>zbiorówka!G27</f>
        <v>0</v>
      </c>
      <c r="H27" s="22">
        <f t="shared" si="1"/>
        <v>0</v>
      </c>
      <c r="I27" s="19">
        <f t="shared" si="2"/>
        <v>0</v>
      </c>
      <c r="J27" s="29">
        <f t="shared" si="3"/>
        <v>0</v>
      </c>
    </row>
    <row r="28" spans="1:10" s="2" customFormat="1" ht="51">
      <c r="A28" s="28">
        <v>24</v>
      </c>
      <c r="B28" s="45" t="str">
        <f>zbiorówka!B28</f>
        <v>Modele atomów - zestaw podstawowy</v>
      </c>
      <c r="C28" s="25" t="str">
        <f>zbiorówka!C28</f>
        <v>Zestaw kulek  i łączników z tworzywa sztucznego, pozwalających na budowę modeli atomów. W zestawie min. 75 różnego rodzaju kulek oraz ok.35 łączników (min 110 elementów).Całość zapakowana w pojemnik</v>
      </c>
      <c r="D28" s="74">
        <v>15</v>
      </c>
      <c r="E28" s="26">
        <f>zbiorówka!E28</f>
        <v>0</v>
      </c>
      <c r="F28" s="26">
        <f t="shared" si="0"/>
        <v>0</v>
      </c>
      <c r="G28" s="27">
        <f>zbiorówka!G28</f>
        <v>0</v>
      </c>
      <c r="H28" s="22">
        <f t="shared" si="1"/>
        <v>0</v>
      </c>
      <c r="I28" s="19">
        <f t="shared" si="2"/>
        <v>0</v>
      </c>
      <c r="J28" s="29">
        <f t="shared" si="3"/>
        <v>0</v>
      </c>
    </row>
    <row r="29" spans="1:10" s="2" customFormat="1" ht="51">
      <c r="A29" s="28">
        <v>25</v>
      </c>
      <c r="B29" s="45" t="str">
        <f>zbiorówka!B29</f>
        <v>Komplet szpatułek i łyżeczek do chemii</v>
      </c>
      <c r="C29" s="25" t="str">
        <f>zbiorówka!C29</f>
        <v xml:space="preserve">Zestaw zawiera co najmniej: 3 szt. różnie zgiętych łyżeczek do spalań oraz 3 szt. różnych rodzajów szpatułek.   </v>
      </c>
      <c r="D29" s="74">
        <v>1</v>
      </c>
      <c r="E29" s="26">
        <f>zbiorówka!E29</f>
        <v>0</v>
      </c>
      <c r="F29" s="26">
        <f t="shared" si="0"/>
        <v>0</v>
      </c>
      <c r="G29" s="27">
        <f>zbiorówka!G29</f>
        <v>0</v>
      </c>
      <c r="H29" s="22">
        <f t="shared" si="1"/>
        <v>0</v>
      </c>
      <c r="I29" s="19">
        <f t="shared" si="2"/>
        <v>0</v>
      </c>
      <c r="J29" s="29">
        <f t="shared" si="3"/>
        <v>0</v>
      </c>
    </row>
    <row r="30" spans="1:10" s="2" customFormat="1" ht="51">
      <c r="A30" s="28">
        <v>26</v>
      </c>
      <c r="B30" s="45" t="str">
        <f>zbiorówka!B30</f>
        <v>Modele atomów - zestaw poszerzony</v>
      </c>
      <c r="C30" s="25" t="str">
        <f>zbiorówka!C30</f>
        <v>Zestaw kulek i łączników z tworzywa sztucznego, pozwalających na budowę modeli atomów. W zestawie min. 350 różnych kulek oraz 180 łączników - łącznie min 530 elementów. Całość zapakowana w pojemnik.</v>
      </c>
      <c r="D30" s="74">
        <v>1</v>
      </c>
      <c r="E30" s="26">
        <f>zbiorówka!E30</f>
        <v>0</v>
      </c>
      <c r="F30" s="26">
        <f t="shared" si="0"/>
        <v>0</v>
      </c>
      <c r="G30" s="27">
        <f>zbiorówka!G30</f>
        <v>0</v>
      </c>
      <c r="H30" s="22">
        <f t="shared" si="1"/>
        <v>0</v>
      </c>
      <c r="I30" s="19">
        <f t="shared" si="2"/>
        <v>0</v>
      </c>
      <c r="J30" s="29">
        <f t="shared" si="3"/>
        <v>0</v>
      </c>
    </row>
    <row r="31" spans="1:10" s="2" customFormat="1" ht="63.75">
      <c r="A31" s="28">
        <v>27</v>
      </c>
      <c r="B31" s="45" t="str">
        <f>zbiorówka!B31</f>
        <v xml:space="preserve">Zestaw odczynników i chemikaliów do nauki chemii w szkołach  </v>
      </c>
      <c r="C31" s="25" t="str">
        <f>zbiorówka!C31</f>
        <v>Zestaw odczynników, wskaźników, chemikaliów, substancji - do nauki chemii zgodnie z podstawą programową szkoły podstawowej. Minimum 50 pozycji.</v>
      </c>
      <c r="D31" s="74">
        <v>1</v>
      </c>
      <c r="E31" s="26">
        <f>zbiorówka!E31</f>
        <v>0</v>
      </c>
      <c r="F31" s="26">
        <f t="shared" si="0"/>
        <v>0</v>
      </c>
      <c r="G31" s="27">
        <f>zbiorówka!G31</f>
        <v>0</v>
      </c>
      <c r="H31" s="22">
        <f t="shared" si="1"/>
        <v>0</v>
      </c>
      <c r="I31" s="19">
        <f t="shared" si="2"/>
        <v>0</v>
      </c>
      <c r="J31" s="29">
        <f t="shared" si="3"/>
        <v>0</v>
      </c>
    </row>
    <row r="32" spans="1:10" s="2" customFormat="1" ht="114.75">
      <c r="A32" s="28">
        <v>28</v>
      </c>
      <c r="B32" s="45" t="str">
        <f>zbiorówka!B32</f>
        <v>Statyw laboratoryjny szkolny z wyposażeniem</v>
      </c>
      <c r="C32" s="25" t="str">
        <f>zbiorówka!C32</f>
        <v>W skład zestawu wchodzą:
- statyw - metalowa podstawa z prętem
- łącznik krzyżowy 5szt.
- łapa do kolb duża
- łapa do kolb mała
-łapa do biuret podwójna
-łapa do chłodnic
-pierścień zamknięty o średnicy ok 9 cm
-pierścień otwarty o średnicy ok 6 cm</v>
      </c>
      <c r="D32" s="74">
        <v>6</v>
      </c>
      <c r="E32" s="26">
        <f>zbiorówka!E32</f>
        <v>0</v>
      </c>
      <c r="F32" s="26">
        <f t="shared" si="0"/>
        <v>0</v>
      </c>
      <c r="G32" s="27">
        <f>zbiorówka!G32</f>
        <v>0</v>
      </c>
      <c r="H32" s="22">
        <f t="shared" si="1"/>
        <v>0</v>
      </c>
      <c r="I32" s="19">
        <f t="shared" si="2"/>
        <v>0</v>
      </c>
      <c r="J32" s="29">
        <f t="shared" si="3"/>
        <v>0</v>
      </c>
    </row>
    <row r="33" spans="1:10" s="2" customFormat="1" ht="63.75">
      <c r="A33" s="28">
        <v>29</v>
      </c>
      <c r="B33" s="45" t="str">
        <f>zbiorówka!B33</f>
        <v>Statyw demonstracyjny</v>
      </c>
      <c r="C33" s="25" t="str">
        <f>zbiorówka!C33</f>
        <v>W skład zestawu wchodzą:
- statyw - metalowa podstawa z prętem
- łącznik krzyżowy min. 5szt.
- łapy do szkła laboratoryjnego - min. 2 szt
-pierścienie o różnych średnicach - 3 szt</v>
      </c>
      <c r="D33" s="74">
        <v>1</v>
      </c>
      <c r="E33" s="26">
        <f>zbiorówka!E33</f>
        <v>0</v>
      </c>
      <c r="F33" s="26">
        <f t="shared" si="0"/>
        <v>0</v>
      </c>
      <c r="G33" s="27">
        <f>zbiorówka!G33</f>
        <v>0</v>
      </c>
      <c r="H33" s="22">
        <f t="shared" si="1"/>
        <v>0</v>
      </c>
      <c r="I33" s="19">
        <f t="shared" si="2"/>
        <v>0</v>
      </c>
      <c r="J33" s="29">
        <f t="shared" si="3"/>
        <v>0</v>
      </c>
    </row>
    <row r="34" spans="1:10" s="2" customFormat="1" ht="51">
      <c r="A34" s="28">
        <v>30</v>
      </c>
      <c r="B34" s="45" t="str">
        <f>zbiorówka!B34</f>
        <v xml:space="preserve">Podnośnik laboratoryjny stal nierdzewna </v>
      </c>
      <c r="C34" s="25" t="str">
        <f>zbiorówka!C34</f>
        <v>Podnośnik mechaniczny - laboratoryjny. Stolik i podstawa wykonane ze stali nierdzewnej. Płynna regulacja wysokości. Zakres regulacji: max. 250 mm. Wymiary stolika: ok.150 x 150 mm</v>
      </c>
      <c r="D34" s="74">
        <v>0</v>
      </c>
      <c r="E34" s="26">
        <f>zbiorówka!E34</f>
        <v>0</v>
      </c>
      <c r="F34" s="26">
        <f t="shared" si="0"/>
        <v>0</v>
      </c>
      <c r="G34" s="27">
        <f>zbiorówka!G34</f>
        <v>0</v>
      </c>
      <c r="H34" s="22">
        <f t="shared" si="1"/>
        <v>0</v>
      </c>
      <c r="I34" s="19">
        <f t="shared" si="2"/>
        <v>0</v>
      </c>
      <c r="J34" s="29">
        <f t="shared" si="3"/>
        <v>0</v>
      </c>
    </row>
    <row r="35" spans="1:10" s="2" customFormat="1" ht="76.5">
      <c r="A35" s="28">
        <v>31</v>
      </c>
      <c r="B35" s="45" t="str">
        <f>zbiorówka!B35</f>
        <v>Układ okresowy pierwiastków chemicznych - część chemiczna</v>
      </c>
      <c r="C35" s="25" t="str">
        <f>zbiorówka!C35</f>
        <v>Plansza dydaktyczna jednostronna w formacie min 200cm x 140 cm prezentująca część chemiczną układu okresowego pierwiastków.</v>
      </c>
      <c r="D35" s="74">
        <v>1</v>
      </c>
      <c r="E35" s="26">
        <f>zbiorówka!E35</f>
        <v>0</v>
      </c>
      <c r="F35" s="26">
        <f t="shared" si="0"/>
        <v>0</v>
      </c>
      <c r="G35" s="27">
        <f>zbiorówka!G35</f>
        <v>0</v>
      </c>
      <c r="H35" s="22">
        <f t="shared" si="1"/>
        <v>0</v>
      </c>
      <c r="I35" s="19">
        <f t="shared" si="2"/>
        <v>0</v>
      </c>
      <c r="J35" s="29">
        <f t="shared" si="3"/>
        <v>0</v>
      </c>
    </row>
    <row r="36" spans="1:10" s="2" customFormat="1" ht="38.25">
      <c r="A36" s="28">
        <v>32</v>
      </c>
      <c r="B36" s="45" t="str">
        <f>zbiorówka!B36</f>
        <v>Tabela rozpuszczalności</v>
      </c>
      <c r="C36" s="25" t="str">
        <f>zbiorówka!C36</f>
        <v>Plansza dydaktyczna w formacie min 100x70 cm, foliowana, oprawiona, z możliwością zawieszania</v>
      </c>
      <c r="D36" s="74">
        <v>1</v>
      </c>
      <c r="E36" s="26">
        <f>zbiorówka!E36</f>
        <v>0</v>
      </c>
      <c r="F36" s="26">
        <f t="shared" si="0"/>
        <v>0</v>
      </c>
      <c r="G36" s="27">
        <f>zbiorówka!G36</f>
        <v>0</v>
      </c>
      <c r="H36" s="22">
        <f t="shared" si="1"/>
        <v>0</v>
      </c>
      <c r="I36" s="19">
        <f t="shared" si="2"/>
        <v>0</v>
      </c>
      <c r="J36" s="29">
        <f t="shared" si="3"/>
        <v>0</v>
      </c>
    </row>
    <row r="37" spans="1:10" s="2" customFormat="1" ht="89.25">
      <c r="A37" s="28">
        <v>33</v>
      </c>
      <c r="B37" s="45" t="str">
        <f>zbiorówka!B37</f>
        <v>Komplet plansz do chemii</v>
      </c>
      <c r="C37" s="25" t="str">
        <f>zbiorówka!C37</f>
        <v>Zestaw plansz chemicznych o wymiarach min 70cm x 100cm:
1.Tabela rozpuszczalności
2.Układ okresowy pierwiastków
3.Skala elektroujemności według Paulinga
4.Wiązania chemiczne
5.Kwasy nieorganiczne (beztlenowe)
6.Budowa materii</v>
      </c>
      <c r="D37" s="74">
        <v>1</v>
      </c>
      <c r="E37" s="26">
        <f>zbiorówka!E37</f>
        <v>0</v>
      </c>
      <c r="F37" s="26">
        <f t="shared" si="0"/>
        <v>0</v>
      </c>
      <c r="G37" s="27">
        <f>zbiorówka!G37</f>
        <v>0</v>
      </c>
      <c r="H37" s="22">
        <f t="shared" si="1"/>
        <v>0</v>
      </c>
      <c r="I37" s="19">
        <f t="shared" si="2"/>
        <v>0</v>
      </c>
      <c r="J37" s="29">
        <f t="shared" si="3"/>
        <v>0</v>
      </c>
    </row>
    <row r="38" spans="1:10" s="2" customFormat="1" ht="51">
      <c r="A38" s="28">
        <v>34</v>
      </c>
      <c r="B38" s="45" t="str">
        <f>zbiorówka!B38</f>
        <v>Plansze interaktywne chemia</v>
      </c>
      <c r="C38" s="25" t="str">
        <f>zbiorówka!C38</f>
        <v>Program edukacyjny, tematyka - chemia -poziom szkoła podstawowa. W programie ilustracje, fotografie, animacje, filmy pokazujące np. doświadczenia chemiczne, reakcje chemiczne, budowę atomów i cząsteczek, tabelę rozpuszczalności, przykłady zastosowań substancji i procesów chemicznych w życiu codziennym
Program współpracuje z rzutnikiem lub tablicą interaktywną.</v>
      </c>
      <c r="D38" s="74">
        <v>1</v>
      </c>
      <c r="E38" s="26">
        <f>zbiorówka!E38</f>
        <v>0</v>
      </c>
      <c r="F38" s="26">
        <f t="shared" si="0"/>
        <v>0</v>
      </c>
      <c r="G38" s="27">
        <f>zbiorówka!G38</f>
        <v>0</v>
      </c>
      <c r="H38" s="22">
        <f t="shared" si="1"/>
        <v>0</v>
      </c>
      <c r="I38" s="19">
        <f t="shared" si="2"/>
        <v>0</v>
      </c>
      <c r="J38" s="29">
        <f t="shared" si="3"/>
        <v>0</v>
      </c>
    </row>
    <row r="39" spans="1:10" s="2" customFormat="1" ht="38.25">
      <c r="A39" s="28">
        <v>35</v>
      </c>
      <c r="B39" s="45" t="str">
        <f>zbiorówka!B39</f>
        <v>Waga szkolna elektroniczna 500g/0.1g</v>
      </c>
      <c r="C39" s="25" t="str">
        <f>zbiorówka!C39</f>
        <v xml:space="preserve">Wyświetlacz cyfrowy, Zasilanie: bateria., Maksymalne obciążenie 500g, Dokładność 0.1g, </v>
      </c>
      <c r="D39" s="74">
        <v>3</v>
      </c>
      <c r="E39" s="26">
        <f>zbiorówka!E39</f>
        <v>0</v>
      </c>
      <c r="F39" s="26">
        <f t="shared" si="0"/>
        <v>0</v>
      </c>
      <c r="G39" s="27">
        <f>zbiorówka!G39</f>
        <v>0</v>
      </c>
      <c r="H39" s="22">
        <f t="shared" si="1"/>
        <v>0</v>
      </c>
      <c r="I39" s="19">
        <f t="shared" si="2"/>
        <v>0</v>
      </c>
      <c r="J39" s="29">
        <f t="shared" si="3"/>
        <v>0</v>
      </c>
    </row>
    <row r="40" spans="1:10" s="2" customFormat="1" ht="38.25">
      <c r="A40" s="28">
        <v>36</v>
      </c>
      <c r="B40" s="45" t="str">
        <f>zbiorówka!B40</f>
        <v>Waga szalkowa laboratoryjna szkolna 500g</v>
      </c>
      <c r="C40" s="25" t="str">
        <f>zbiorówka!C40</f>
        <v>Waga szalkowa laboratoryjna. Zestaw zawiera ok.20 odważników od 10 mg do 200 g. Udźwig: 500g. Podziałka: 20mg</v>
      </c>
      <c r="D40" s="74">
        <v>2</v>
      </c>
      <c r="E40" s="26">
        <f>zbiorówka!E40</f>
        <v>0</v>
      </c>
      <c r="F40" s="26">
        <f t="shared" si="0"/>
        <v>0</v>
      </c>
      <c r="G40" s="27">
        <f>zbiorówka!G40</f>
        <v>0</v>
      </c>
      <c r="H40" s="22">
        <f t="shared" si="1"/>
        <v>0</v>
      </c>
      <c r="I40" s="19">
        <f t="shared" si="2"/>
        <v>0</v>
      </c>
      <c r="J40" s="29">
        <f t="shared" si="3"/>
        <v>0</v>
      </c>
    </row>
    <row r="41" spans="1:10" s="2" customFormat="1" ht="51">
      <c r="A41" s="28">
        <v>37</v>
      </c>
      <c r="B41" s="45" t="str">
        <f>zbiorówka!B41</f>
        <v>Zasilacz laboratoryjny prądu stałego 15V max 3A</v>
      </c>
      <c r="C41" s="25" t="str">
        <f>zbiorówka!C41</f>
        <v>Zasilacz laboratoryjny prądu stałego, z płynną regulacją. Wskaźniki cyfrowe 2xLCD niezależne. Specyfikacja techniczna: Napięcie wyjściowe: 0-30V, Prąd wyjściowy (max): 5A.</v>
      </c>
      <c r="D41" s="74">
        <v>1</v>
      </c>
      <c r="E41" s="26">
        <f>zbiorówka!E41</f>
        <v>0</v>
      </c>
      <c r="F41" s="26">
        <f t="shared" si="0"/>
        <v>0</v>
      </c>
      <c r="G41" s="27">
        <f>zbiorówka!G41</f>
        <v>0</v>
      </c>
      <c r="H41" s="22">
        <f t="shared" si="1"/>
        <v>0</v>
      </c>
      <c r="I41" s="19">
        <f t="shared" si="2"/>
        <v>0</v>
      </c>
      <c r="J41" s="29">
        <f t="shared" si="3"/>
        <v>0</v>
      </c>
    </row>
    <row r="42" spans="1:10" s="2" customFormat="1" ht="25.5">
      <c r="A42" s="28">
        <v>38</v>
      </c>
      <c r="B42" s="45" t="str">
        <f>zbiorówka!B42</f>
        <v>Okulary ochronne</v>
      </c>
      <c r="C42" s="25" t="str">
        <f>zbiorówka!C42</f>
        <v>Okulary ochronne z otworami wentylacyjnymi</v>
      </c>
      <c r="D42" s="74">
        <v>30</v>
      </c>
      <c r="E42" s="26">
        <f>zbiorówka!E42</f>
        <v>0</v>
      </c>
      <c r="F42" s="26">
        <f t="shared" si="0"/>
        <v>0</v>
      </c>
      <c r="G42" s="27">
        <f>zbiorówka!G42</f>
        <v>0</v>
      </c>
      <c r="H42" s="22">
        <f t="shared" si="1"/>
        <v>0</v>
      </c>
      <c r="I42" s="19">
        <f t="shared" si="2"/>
        <v>0</v>
      </c>
      <c r="J42" s="29">
        <f t="shared" si="3"/>
        <v>0</v>
      </c>
    </row>
    <row r="43" spans="1:10" s="2" customFormat="1" ht="25.5">
      <c r="A43" s="28">
        <v>39</v>
      </c>
      <c r="B43" s="45" t="str">
        <f>zbiorówka!B43</f>
        <v>Fartuchy ochronne</v>
      </c>
      <c r="C43" s="25" t="str">
        <f>zbiorówka!C43</f>
        <v>Fartuch z białego płótna (100% bawełna) z długimi rękawami, trzema kieszeniami, paskiem regulującym obwód oraz zapinane na guziki.</v>
      </c>
      <c r="D43" s="74">
        <v>30</v>
      </c>
      <c r="E43" s="26">
        <f>zbiorówka!E43</f>
        <v>0</v>
      </c>
      <c r="F43" s="26">
        <f t="shared" si="0"/>
        <v>0</v>
      </c>
      <c r="G43" s="27">
        <f>zbiorówka!G43</f>
        <v>0</v>
      </c>
      <c r="H43" s="22">
        <f t="shared" si="1"/>
        <v>0</v>
      </c>
      <c r="I43" s="19">
        <f t="shared" si="2"/>
        <v>0</v>
      </c>
      <c r="J43" s="29">
        <f t="shared" si="3"/>
        <v>0</v>
      </c>
    </row>
    <row r="44" spans="1:10" s="2" customFormat="1" ht="76.5">
      <c r="A44" s="28">
        <v>40</v>
      </c>
      <c r="B44" s="45" t="str">
        <f>zbiorówka!B44</f>
        <v>Apteczka</v>
      </c>
      <c r="C44" s="25" t="str">
        <f>zbiorówka!C44</f>
        <v>Apteczka w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44" s="74">
        <v>1</v>
      </c>
      <c r="E44" s="26">
        <f>zbiorówka!E44</f>
        <v>0</v>
      </c>
      <c r="F44" s="26">
        <f t="shared" si="0"/>
        <v>0</v>
      </c>
      <c r="G44" s="27">
        <f>zbiorówka!G44</f>
        <v>0</v>
      </c>
      <c r="H44" s="22">
        <f t="shared" si="1"/>
        <v>0</v>
      </c>
      <c r="I44" s="19">
        <f t="shared" si="2"/>
        <v>0</v>
      </c>
      <c r="J44" s="29">
        <f t="shared" si="3"/>
        <v>0</v>
      </c>
    </row>
    <row r="45" spans="1:10" s="2" customFormat="1" ht="25.5">
      <c r="A45" s="28">
        <v>41</v>
      </c>
      <c r="B45" s="45" t="str">
        <f>zbiorówka!B45</f>
        <v>Rękawiczki lateksowe</v>
      </c>
      <c r="C45" s="25" t="str">
        <f>zbiorówka!C45</f>
        <v>Rękawice laboratoryjne, cienkie, elastyczne. 100 szt w opakowaniu</v>
      </c>
      <c r="D45" s="74">
        <v>1</v>
      </c>
      <c r="E45" s="26">
        <f>zbiorówka!E45</f>
        <v>0</v>
      </c>
      <c r="F45" s="26">
        <f t="shared" si="0"/>
        <v>0</v>
      </c>
      <c r="G45" s="27">
        <f>zbiorówka!G45</f>
        <v>0</v>
      </c>
      <c r="H45" s="22">
        <f t="shared" si="1"/>
        <v>0</v>
      </c>
      <c r="I45" s="19">
        <f t="shared" si="2"/>
        <v>0</v>
      </c>
      <c r="J45" s="29">
        <f t="shared" si="3"/>
        <v>0</v>
      </c>
    </row>
    <row r="46" spans="1:10" s="2" customFormat="1" ht="38.25">
      <c r="A46" s="28">
        <v>42</v>
      </c>
      <c r="B46" s="45" t="str">
        <f>zbiorówka!B46</f>
        <v>Rękawice do gorących przedmiotów</v>
      </c>
      <c r="C46" s="25" t="str">
        <f>zbiorówka!C46</f>
        <v>Rękawice termiczne wykonane z grubej bawełny frotte, ciepło kontaktowe do 250° C</v>
      </c>
      <c r="D46" s="74">
        <v>10</v>
      </c>
      <c r="E46" s="26">
        <f>zbiorówka!E46</f>
        <v>0</v>
      </c>
      <c r="F46" s="26">
        <f t="shared" si="0"/>
        <v>0</v>
      </c>
      <c r="G46" s="27">
        <f>zbiorówka!G46</f>
        <v>0</v>
      </c>
      <c r="H46" s="22">
        <f t="shared" si="1"/>
        <v>0</v>
      </c>
      <c r="I46" s="19">
        <f t="shared" si="2"/>
        <v>0</v>
      </c>
      <c r="J46" s="29">
        <f t="shared" si="3"/>
        <v>0</v>
      </c>
    </row>
    <row r="47" spans="1:10" s="2" customFormat="1">
      <c r="A47" s="28">
        <v>43</v>
      </c>
      <c r="B47" s="45" t="str">
        <f>zbiorówka!B47</f>
        <v>Parafilm</v>
      </c>
      <c r="C47" s="25" t="str">
        <f>zbiorówka!C47</f>
        <v>Parafilm  do uszczelniania szkła i plastików laboratoryjnych  Szerokość rolki: ok.50 mm Długość rolki: min 75 m</v>
      </c>
      <c r="D47" s="74">
        <v>1</v>
      </c>
      <c r="E47" s="26">
        <f>zbiorówka!E47</f>
        <v>0</v>
      </c>
      <c r="F47" s="26">
        <f t="shared" si="0"/>
        <v>0</v>
      </c>
      <c r="G47" s="27">
        <f>zbiorówka!G47</f>
        <v>0</v>
      </c>
      <c r="H47" s="22">
        <f t="shared" si="1"/>
        <v>0</v>
      </c>
      <c r="I47" s="19">
        <f t="shared" si="2"/>
        <v>0</v>
      </c>
      <c r="J47" s="29">
        <f t="shared" si="3"/>
        <v>0</v>
      </c>
    </row>
    <row r="48" spans="1:10" s="1" customFormat="1" ht="38.25">
      <c r="A48" s="28">
        <v>44</v>
      </c>
      <c r="B48" s="45" t="str">
        <f>zbiorówka!B48</f>
        <v xml:space="preserve">Mata z włókniny chłonnej </v>
      </c>
      <c r="C48" s="25" t="str">
        <f>zbiorówka!C48</f>
        <v>Mata z włókniny chłonnej, absorbująca chemikalia (uniwersalna),wymiar ok.40 cmx50 min 100mat w opakowaniu</v>
      </c>
      <c r="D48" s="74">
        <v>1</v>
      </c>
      <c r="E48" s="26">
        <f>zbiorówka!E48</f>
        <v>0</v>
      </c>
      <c r="F48" s="26">
        <f t="shared" si="0"/>
        <v>0</v>
      </c>
      <c r="G48" s="27">
        <f>zbiorówka!G48</f>
        <v>0</v>
      </c>
      <c r="H48" s="22">
        <f t="shared" si="1"/>
        <v>0</v>
      </c>
      <c r="I48" s="19">
        <f t="shared" si="2"/>
        <v>0</v>
      </c>
      <c r="J48" s="29">
        <f t="shared" si="3"/>
        <v>0</v>
      </c>
    </row>
    <row r="49" spans="1:10" ht="76.5">
      <c r="A49" s="28">
        <v>45</v>
      </c>
      <c r="B49" s="45" t="str">
        <f>zbiorówka!B49</f>
        <v>Palnik Bunsena (z wkładami wymiennymi)</v>
      </c>
      <c r="C49" s="25" t="str">
        <f>zbiorówka!C49</f>
        <v>W zestawie:
Palnik laboratoryjny
Kartusz gazowy
Dane techniczne:
Temperatura płomienia 1700oC
Kartusz 230g / 410 ml30% propan , 70% butan</v>
      </c>
      <c r="D49" s="74">
        <v>6</v>
      </c>
      <c r="E49" s="26">
        <f>zbiorówka!E49</f>
        <v>0</v>
      </c>
      <c r="F49" s="26">
        <f t="shared" ref="F49:F51" si="4">E49*D49</f>
        <v>0</v>
      </c>
      <c r="G49" s="27">
        <f>zbiorówka!G49</f>
        <v>0</v>
      </c>
      <c r="H49" s="22">
        <f t="shared" ref="H49:H51" si="5">J49-F49</f>
        <v>0</v>
      </c>
      <c r="I49" s="19">
        <f t="shared" ref="I49:I51" si="6">E49*G49%+E49</f>
        <v>0</v>
      </c>
      <c r="J49" s="29">
        <f t="shared" ref="J49:J51" si="7">I49*D49</f>
        <v>0</v>
      </c>
    </row>
    <row r="50" spans="1:10" ht="34.5" customHeight="1">
      <c r="A50" s="28">
        <v>46</v>
      </c>
      <c r="B50" s="45" t="str">
        <f>zbiorówka!B50</f>
        <v>Czasza grzejna</v>
      </c>
      <c r="C50" s="25" t="str">
        <f>zbiorówka!C50</f>
        <v>Elektryczny płaszcz grzewczy z regulacją mocy, do max 4500C</v>
      </c>
      <c r="D50" s="74">
        <v>2</v>
      </c>
      <c r="E50" s="26">
        <f>zbiorówka!E50</f>
        <v>0</v>
      </c>
      <c r="F50" s="26">
        <f t="shared" si="4"/>
        <v>0</v>
      </c>
      <c r="G50" s="27">
        <f>zbiorówka!G50</f>
        <v>0</v>
      </c>
      <c r="H50" s="22">
        <f t="shared" si="5"/>
        <v>0</v>
      </c>
      <c r="I50" s="19">
        <f t="shared" si="6"/>
        <v>0</v>
      </c>
      <c r="J50" s="29">
        <f t="shared" si="7"/>
        <v>0</v>
      </c>
    </row>
    <row r="51" spans="1:10" ht="64.5" thickBot="1">
      <c r="A51" s="30">
        <v>47</v>
      </c>
      <c r="B51" s="46" t="str">
        <f>zbiorówka!B51</f>
        <v>Butla z kranikiem do wody destylowanej (10l)</v>
      </c>
      <c r="C51" s="37" t="str">
        <f>zbiorówka!C51</f>
        <v>Butla do wody destylowanej z kranem, pojemność 10l, z tworzywa, szyja gwintowana z nakrętką, uchwyt do przenoszenia</v>
      </c>
      <c r="D51" s="75">
        <v>1</v>
      </c>
      <c r="E51" s="38">
        <f>zbiorówka!E51</f>
        <v>0</v>
      </c>
      <c r="F51" s="38">
        <f t="shared" si="4"/>
        <v>0</v>
      </c>
      <c r="G51" s="39">
        <f>zbiorówka!G51</f>
        <v>0</v>
      </c>
      <c r="H51" s="35">
        <f t="shared" si="5"/>
        <v>0</v>
      </c>
      <c r="I51" s="33">
        <f t="shared" si="6"/>
        <v>0</v>
      </c>
      <c r="J51" s="36">
        <f t="shared" si="7"/>
        <v>0</v>
      </c>
    </row>
    <row r="52" spans="1:10">
      <c r="F52" s="9">
        <f>SUM(F5:F51)</f>
        <v>0</v>
      </c>
      <c r="H52" s="9">
        <f>SUM(H5:H51)</f>
        <v>0</v>
      </c>
      <c r="J52" s="9">
        <f>SUM(J5:J51)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70" zoomScaleNormal="70" workbookViewId="0">
      <pane ySplit="4" topLeftCell="A5" activePane="bottomLeft" state="frozen"/>
      <selection activeCell="N13" sqref="N13"/>
      <selection pane="bottomLeft" activeCell="N13" sqref="N13"/>
    </sheetView>
  </sheetViews>
  <sheetFormatPr defaultColWidth="9" defaultRowHeight="14.25"/>
  <cols>
    <col min="1" max="1" width="5.625" style="7" customWidth="1"/>
    <col min="2" max="2" width="13.625" style="47" customWidth="1"/>
    <col min="3" max="3" width="96.125" style="7" customWidth="1"/>
    <col min="4" max="4" width="10.625" style="7" customWidth="1"/>
    <col min="5" max="5" width="11.875" style="7" customWidth="1"/>
    <col min="6" max="6" width="12" style="7" customWidth="1"/>
    <col min="7" max="7" width="10.25" style="8" bestFit="1" customWidth="1"/>
    <col min="8" max="8" width="12.25" style="7" customWidth="1"/>
    <col min="9" max="9" width="11.75" style="7" customWidth="1"/>
    <col min="10" max="10" width="12.125" style="7" bestFit="1" customWidth="1"/>
    <col min="11" max="16384" width="9" style="7"/>
  </cols>
  <sheetData>
    <row r="1" spans="1:10" s="5" customFormat="1" ht="15">
      <c r="A1" s="4"/>
      <c r="B1" s="40"/>
      <c r="C1" s="92" t="s">
        <v>9</v>
      </c>
      <c r="D1" s="92"/>
      <c r="E1" s="92"/>
      <c r="F1" s="92"/>
      <c r="G1" s="92"/>
      <c r="H1" s="92"/>
      <c r="I1" s="92"/>
    </row>
    <row r="2" spans="1:10" s="5" customFormat="1" ht="15">
      <c r="A2" s="6"/>
      <c r="B2" s="41"/>
      <c r="C2" s="95" t="s">
        <v>21</v>
      </c>
      <c r="D2" s="95"/>
      <c r="E2" s="95"/>
      <c r="F2" s="95"/>
      <c r="G2" s="95"/>
      <c r="H2" s="95"/>
      <c r="I2" s="95"/>
    </row>
    <row r="3" spans="1:10" s="5" customFormat="1" ht="15.75" thickBot="1">
      <c r="A3" s="6"/>
      <c r="B3" s="41"/>
      <c r="C3" s="10"/>
      <c r="D3" s="94"/>
      <c r="E3" s="94"/>
      <c r="F3" s="94"/>
      <c r="G3" s="11"/>
      <c r="H3" s="11"/>
      <c r="I3" s="11"/>
    </row>
    <row r="4" spans="1:10" customFormat="1" ht="38.25">
      <c r="A4" s="12"/>
      <c r="B4" s="42"/>
      <c r="C4" s="13"/>
      <c r="D4" s="13" t="s">
        <v>3</v>
      </c>
      <c r="E4" s="14" t="s">
        <v>4</v>
      </c>
      <c r="F4" s="14" t="s">
        <v>5</v>
      </c>
      <c r="G4" s="15" t="s">
        <v>6</v>
      </c>
      <c r="H4" s="15" t="s">
        <v>18</v>
      </c>
      <c r="I4" s="14" t="s">
        <v>7</v>
      </c>
      <c r="J4" s="16" t="s">
        <v>8</v>
      </c>
    </row>
    <row r="5" spans="1:10" s="2" customFormat="1" ht="51">
      <c r="A5" s="28">
        <v>1</v>
      </c>
      <c r="B5" s="45" t="str">
        <f>zbiorówka!B5</f>
        <v>Chemia - Zestaw do doświadczeń chemicznych</v>
      </c>
      <c r="C5" s="25" t="str">
        <f>zbiorówka!C5</f>
        <v>Zestaw szkła i sprzętu laboratoryjnego dla grupy 2-4 osób do doświadczeń z chemii dostosowany do wykonania doświadczeń odpowiadających podstawie programowej dla szkół podstawowych. Zestaw w opakowaniu przenośnym, wyłożony gąbką.</v>
      </c>
      <c r="D5" s="76">
        <v>1</v>
      </c>
      <c r="E5" s="26">
        <f>zbiorówka!E5</f>
        <v>0</v>
      </c>
      <c r="F5" s="26">
        <f>E5*D5</f>
        <v>0</v>
      </c>
      <c r="G5" s="27">
        <f>zbiorówka!G5</f>
        <v>0</v>
      </c>
      <c r="H5" s="22">
        <f>J5-F5</f>
        <v>0</v>
      </c>
      <c r="I5" s="19">
        <f>E5*G5%+E5</f>
        <v>0</v>
      </c>
      <c r="J5" s="29">
        <f>I5*D5</f>
        <v>0</v>
      </c>
    </row>
    <row r="6" spans="1:10" s="2" customFormat="1" ht="51">
      <c r="A6" s="28">
        <v>2</v>
      </c>
      <c r="B6" s="45" t="str">
        <f>zbiorówka!B6</f>
        <v>Elektrochemia - Zestaw do ćwiczeń z elektrochemii</v>
      </c>
      <c r="C6" s="25" t="str">
        <f>zbiorówka!C6</f>
        <v xml:space="preserve"> Zestaw do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podstawowych.</v>
      </c>
      <c r="D6" s="76">
        <v>1</v>
      </c>
      <c r="E6" s="26">
        <f>zbiorówka!E6</f>
        <v>0</v>
      </c>
      <c r="F6" s="26">
        <f t="shared" ref="F6:F48" si="0">E6*D6</f>
        <v>0</v>
      </c>
      <c r="G6" s="27">
        <f>zbiorówka!G6</f>
        <v>0</v>
      </c>
      <c r="H6" s="22">
        <f t="shared" ref="H6:H48" si="1">J6-F6</f>
        <v>0</v>
      </c>
      <c r="I6" s="19">
        <f t="shared" ref="I6:I48" si="2">E6*G6%+E6</f>
        <v>0</v>
      </c>
      <c r="J6" s="29">
        <f t="shared" ref="J6:J48" si="3">I6*D6</f>
        <v>0</v>
      </c>
    </row>
    <row r="7" spans="1:10" s="2" customFormat="1" ht="38.25">
      <c r="A7" s="28">
        <v>3</v>
      </c>
      <c r="B7" s="45" t="str">
        <f>zbiorówka!B7</f>
        <v>Przyrząd do elektrolizy</v>
      </c>
      <c r="C7" s="25" t="str">
        <f>zbiorówka!C7</f>
        <v>Przyrząd do elektrolizy w postaci dwóch elektrod osadzonych na
wyprofilowanych ramionach przewodzących umieszczonych na wspornikach w pojemniku plastikowym, w dole pojemnika gniazda przewodów bananowych</v>
      </c>
      <c r="D7" s="76">
        <v>1</v>
      </c>
      <c r="E7" s="26">
        <f>zbiorówka!E7</f>
        <v>0</v>
      </c>
      <c r="F7" s="26">
        <f t="shared" si="0"/>
        <v>0</v>
      </c>
      <c r="G7" s="27">
        <f>zbiorówka!G7</f>
        <v>0</v>
      </c>
      <c r="H7" s="22">
        <f t="shared" si="1"/>
        <v>0</v>
      </c>
      <c r="I7" s="19">
        <f t="shared" si="2"/>
        <v>0</v>
      </c>
      <c r="J7" s="29">
        <f t="shared" si="3"/>
        <v>0</v>
      </c>
    </row>
    <row r="8" spans="1:10" s="2" customFormat="1" ht="38.25">
      <c r="A8" s="28">
        <v>4</v>
      </c>
      <c r="B8" s="45" t="str">
        <f>zbiorówka!B8</f>
        <v>Zestaw do ćwiczeń z elektrolizy</v>
      </c>
      <c r="C8" s="25" t="str">
        <f>zbiorówka!C8</f>
        <v>Zestaw do ćwiczeń z elektrolizy. W zestawie: podstawka do statywu z gniazdami zasilającymi, statyw, naczynie szklane, uchwyt do probówek, probówki (min.2szt.), elektrody, przewody. Zestaw w plastikowej walizce.</v>
      </c>
      <c r="D8" s="76">
        <v>1</v>
      </c>
      <c r="E8" s="26">
        <f>zbiorówka!E8</f>
        <v>0</v>
      </c>
      <c r="F8" s="26">
        <f t="shared" si="0"/>
        <v>0</v>
      </c>
      <c r="G8" s="27">
        <f>zbiorówka!G8</f>
        <v>0</v>
      </c>
      <c r="H8" s="22">
        <f t="shared" si="1"/>
        <v>0</v>
      </c>
      <c r="I8" s="19">
        <f t="shared" si="2"/>
        <v>0</v>
      </c>
      <c r="J8" s="29">
        <f t="shared" si="3"/>
        <v>0</v>
      </c>
    </row>
    <row r="9" spans="1:10" s="2" customFormat="1" ht="76.5">
      <c r="A9" s="28">
        <v>5</v>
      </c>
      <c r="B9" s="45" t="str">
        <f>zbiorówka!B9</f>
        <v>Walizka Ekobadacza do obserwacji oraz badania wód i ph gleb</v>
      </c>
      <c r="C9" s="25" t="str">
        <f>zbiorówka!C9</f>
        <v>Zestaw dydaktyczny do analizy składu chemicznego wody i gleby. W zestawie: 1.szcegółowa instrukcja opisująca metodykę i standardy badań, 2.Kwasomierz Helliga (płytka i płyn), 3. Lupa, 5.Strzykawki: 5ml, 10 ml, 6.Bibuły osuszające 7. Probówki okrągłodenna, probówki płaskodenne z korkami (3szt), 8.Stojak do probówek 9.Łyżeczki do poboru: gleby (1szt), substancji sypkich (3szt.), 10. Komplet (ok.15szt) mianowanych roztworów wskaźników 11. Siateczka do usuwania zanieczyszczeń przy poborze wody 12. Skale wyników badań - barwne, zalaminowane. Zapakowane w przenośny pojemnik plastikowy.</v>
      </c>
      <c r="D9" s="76">
        <v>1</v>
      </c>
      <c r="E9" s="26">
        <f>zbiorówka!E9</f>
        <v>0</v>
      </c>
      <c r="F9" s="26">
        <f t="shared" si="0"/>
        <v>0</v>
      </c>
      <c r="G9" s="27">
        <f>zbiorówka!G9</f>
        <v>0</v>
      </c>
      <c r="H9" s="22">
        <f t="shared" si="1"/>
        <v>0</v>
      </c>
      <c r="I9" s="19">
        <f t="shared" si="2"/>
        <v>0</v>
      </c>
      <c r="J9" s="29">
        <f t="shared" si="3"/>
        <v>0</v>
      </c>
    </row>
    <row r="10" spans="1:10" s="2" customFormat="1" ht="25.5">
      <c r="A10" s="28">
        <v>6</v>
      </c>
      <c r="B10" s="45" t="str">
        <f>zbiorówka!B10</f>
        <v>Próbki paliw - rodzaje paliw</v>
      </c>
      <c r="C10" s="25" t="str">
        <f>zbiorówka!C10</f>
        <v>Zestaw 12 próbek paliw zapakowanych w walizkę/gablotkę z opisem paliw</v>
      </c>
      <c r="D10" s="76">
        <v>1</v>
      </c>
      <c r="E10" s="26">
        <f>zbiorówka!E10</f>
        <v>0</v>
      </c>
      <c r="F10" s="26">
        <f t="shared" si="0"/>
        <v>0</v>
      </c>
      <c r="G10" s="27">
        <f>zbiorówka!G10</f>
        <v>0</v>
      </c>
      <c r="H10" s="22">
        <f t="shared" si="1"/>
        <v>0</v>
      </c>
      <c r="I10" s="19">
        <f t="shared" si="2"/>
        <v>0</v>
      </c>
      <c r="J10" s="29">
        <f t="shared" si="3"/>
        <v>0</v>
      </c>
    </row>
    <row r="11" spans="1:10" s="2" customFormat="1" ht="25.5">
      <c r="A11" s="28">
        <v>7</v>
      </c>
      <c r="B11" s="45" t="str">
        <f>zbiorówka!B11</f>
        <v>Metale i ich stopy</v>
      </c>
      <c r="C11" s="25" t="str">
        <f>zbiorówka!C11</f>
        <v>Zestaw min. 12 płytek z różnych metali i ich stopów, z ich oznaczeniami/nazwami. Płytki w opakowaniu - walizka/skrzynka.</v>
      </c>
      <c r="D11" s="76">
        <v>1</v>
      </c>
      <c r="E11" s="26">
        <f>zbiorówka!E11</f>
        <v>0</v>
      </c>
      <c r="F11" s="26">
        <f t="shared" si="0"/>
        <v>0</v>
      </c>
      <c r="G11" s="27">
        <f>zbiorówka!G11</f>
        <v>0</v>
      </c>
      <c r="H11" s="22">
        <f t="shared" si="1"/>
        <v>0</v>
      </c>
      <c r="I11" s="19">
        <f t="shared" si="2"/>
        <v>0</v>
      </c>
      <c r="J11" s="29">
        <f t="shared" si="3"/>
        <v>0</v>
      </c>
    </row>
    <row r="12" spans="1:10" s="2" customFormat="1" ht="51">
      <c r="A12" s="28">
        <v>8</v>
      </c>
      <c r="B12" s="45" t="str">
        <f>zbiorówka!B12</f>
        <v>Suszarka do próbówek z tacką do ociekania</v>
      </c>
      <c r="C12" s="25" t="str">
        <f>zbiorówka!C12</f>
        <v>Suszarka do próbówek z tacką do ociekania. Końcówki prętów zabezpieczone gumkami. Wymiary orientacyjne: Wysokość ok 45cm, Szerokość: ok35cm, Głębokość: ok15cm</v>
      </c>
      <c r="D12" s="76">
        <v>6</v>
      </c>
      <c r="E12" s="26">
        <f>zbiorówka!E12</f>
        <v>0</v>
      </c>
      <c r="F12" s="26">
        <f t="shared" si="0"/>
        <v>0</v>
      </c>
      <c r="G12" s="27">
        <f>zbiorówka!G12</f>
        <v>0</v>
      </c>
      <c r="H12" s="22">
        <f t="shared" si="1"/>
        <v>0</v>
      </c>
      <c r="I12" s="19">
        <f t="shared" si="2"/>
        <v>0</v>
      </c>
      <c r="J12" s="29">
        <f t="shared" si="3"/>
        <v>0</v>
      </c>
    </row>
    <row r="13" spans="1:10" s="2" customFormat="1" ht="51">
      <c r="A13" s="28">
        <v>9</v>
      </c>
      <c r="B13" s="45" t="str">
        <f>zbiorówka!B13</f>
        <v>Taca do przenoszenia próbówek i odczynników</v>
      </c>
      <c r="C13" s="25" t="str">
        <f>zbiorówka!C13</f>
        <v>Plastikowy pojemnik z uchwytami, po bokach otwory na probówki: 6 otworówxok.20mm, 8otworówxok.16mm, 8otworówxok.8mm Wymiary pojemnika ok.: 30x10x20cm</v>
      </c>
      <c r="D13" s="76">
        <v>6</v>
      </c>
      <c r="E13" s="26">
        <f>zbiorówka!E13</f>
        <v>0</v>
      </c>
      <c r="F13" s="26">
        <f t="shared" si="0"/>
        <v>0</v>
      </c>
      <c r="G13" s="27">
        <f>zbiorówka!G13</f>
        <v>0</v>
      </c>
      <c r="H13" s="22">
        <f t="shared" si="1"/>
        <v>0</v>
      </c>
      <c r="I13" s="19">
        <f t="shared" si="2"/>
        <v>0</v>
      </c>
      <c r="J13" s="29">
        <f t="shared" si="3"/>
        <v>0</v>
      </c>
    </row>
    <row r="14" spans="1:10" s="2" customFormat="1" ht="25.5">
      <c r="A14" s="28">
        <v>10</v>
      </c>
      <c r="B14" s="45" t="str">
        <f>zbiorówka!B14</f>
        <v>Termometr -10 do 110 C</v>
      </c>
      <c r="C14" s="25" t="str">
        <f>zbiorówka!C14</f>
        <v>Termometr alkoholowy. Zakres pomiaru od -10 do 110 0C.</v>
      </c>
      <c r="D14" s="76">
        <v>6</v>
      </c>
      <c r="E14" s="26">
        <f>zbiorówka!E14</f>
        <v>0</v>
      </c>
      <c r="F14" s="26">
        <f t="shared" si="0"/>
        <v>0</v>
      </c>
      <c r="G14" s="27">
        <f>zbiorówka!G14</f>
        <v>0</v>
      </c>
      <c r="H14" s="22">
        <f t="shared" si="1"/>
        <v>0</v>
      </c>
      <c r="I14" s="19">
        <f t="shared" si="2"/>
        <v>0</v>
      </c>
      <c r="J14" s="29">
        <f t="shared" si="3"/>
        <v>0</v>
      </c>
    </row>
    <row r="15" spans="1:10" s="2" customFormat="1" ht="25.5">
      <c r="A15" s="28">
        <v>11</v>
      </c>
      <c r="B15" s="45" t="str">
        <f>zbiorówka!B15</f>
        <v xml:space="preserve">Aparat Hoffmana </v>
      </c>
      <c r="C15" s="25" t="str">
        <f>zbiorówka!C15</f>
        <v>Przyrząd (tzw. Eudiometrem Hofmanna) - statyw z trzema połączonymi ze sobą cylindrami szklanymi (środkowy otwarty, boczne z zaworami, wyposażone w elektrody). W zestawie zasilacz.</v>
      </c>
      <c r="D15" s="76">
        <v>0</v>
      </c>
      <c r="E15" s="26">
        <f>zbiorówka!E15</f>
        <v>0</v>
      </c>
      <c r="F15" s="26">
        <f t="shared" si="0"/>
        <v>0</v>
      </c>
      <c r="G15" s="27">
        <f>zbiorówka!G15</f>
        <v>0</v>
      </c>
      <c r="H15" s="22">
        <f t="shared" si="1"/>
        <v>0</v>
      </c>
      <c r="I15" s="19">
        <f t="shared" si="2"/>
        <v>0</v>
      </c>
      <c r="J15" s="29">
        <f t="shared" si="3"/>
        <v>0</v>
      </c>
    </row>
    <row r="16" spans="1:10" s="2" customFormat="1" ht="38.25">
      <c r="A16" s="28">
        <v>12</v>
      </c>
      <c r="B16" s="45" t="str">
        <f>zbiorówka!B16</f>
        <v>Zestaw do ekstrakcji ze statywem</v>
      </c>
      <c r="C16" s="25" t="str">
        <f>zbiorówka!C16</f>
        <v>W skład zestawu wchodzi: ekstraktor, chłodnica, kolba płaskodenna, trójnóg, siatka z krążkiem ceramicznym, palnik spirytusowy, wąż 2szt., łapy i łączniki do zmontowania zestawu, Opakowanie plastikowe wyłożone pianką.</v>
      </c>
      <c r="D16" s="76">
        <v>1</v>
      </c>
      <c r="E16" s="26">
        <f>zbiorówka!E16</f>
        <v>0</v>
      </c>
      <c r="F16" s="26">
        <f t="shared" si="0"/>
        <v>0</v>
      </c>
      <c r="G16" s="27">
        <f>zbiorówka!G16</f>
        <v>0</v>
      </c>
      <c r="H16" s="22">
        <f t="shared" si="1"/>
        <v>0</v>
      </c>
      <c r="I16" s="19">
        <f t="shared" si="2"/>
        <v>0</v>
      </c>
      <c r="J16" s="29">
        <f t="shared" si="3"/>
        <v>0</v>
      </c>
    </row>
    <row r="17" spans="1:10" s="2" customFormat="1" ht="38.25">
      <c r="A17" s="28">
        <v>13</v>
      </c>
      <c r="B17" s="45" t="str">
        <f>zbiorówka!B17</f>
        <v>Zestaw do wytwarzania gazu</v>
      </c>
      <c r="C17" s="25" t="str">
        <f>zbiorówka!C17</f>
        <v>W skład zestawu wchodzi (przykładowo): butelka do wytwarzania gazu, biureta do pobierania gazu, trójnóg, siatka z krążkiem ceramicznym, palnik spirytusowy, wąż 2szt., łapy i łączniki do zmontowania zestawu, Opakowanie - pojemnik plastikowy wyłożony pianką.</v>
      </c>
      <c r="D17" s="76">
        <v>1</v>
      </c>
      <c r="E17" s="26">
        <f>zbiorówka!E17</f>
        <v>0</v>
      </c>
      <c r="F17" s="26">
        <f t="shared" si="0"/>
        <v>0</v>
      </c>
      <c r="G17" s="27">
        <f>zbiorówka!G17</f>
        <v>0</v>
      </c>
      <c r="H17" s="22">
        <f t="shared" si="1"/>
        <v>0</v>
      </c>
      <c r="I17" s="19">
        <f t="shared" si="2"/>
        <v>0</v>
      </c>
      <c r="J17" s="29">
        <f t="shared" si="3"/>
        <v>0</v>
      </c>
    </row>
    <row r="18" spans="1:10" s="2" customFormat="1" ht="38.25">
      <c r="A18" s="28">
        <v>14</v>
      </c>
      <c r="B18" s="45" t="str">
        <f>zbiorówka!B18</f>
        <v xml:space="preserve">Zestaw do destylacji ze statywem </v>
      </c>
      <c r="C18" s="25" t="str">
        <f>zbiorówka!C18</f>
        <v>W skład zestawu wchodzi (przykładowo): statyw, chłodnica z nasadką, wąż 2szt., kolba destylacyjna orągłodenna, łapy zaciskowej łączniki do zmontowania zestawu, trójnóg, siatka z krążkiem ceramicznym, palnik.</v>
      </c>
      <c r="D18" s="76">
        <v>3</v>
      </c>
      <c r="E18" s="26">
        <f>zbiorówka!E18</f>
        <v>0</v>
      </c>
      <c r="F18" s="26">
        <f t="shared" si="0"/>
        <v>0</v>
      </c>
      <c r="G18" s="27">
        <f>zbiorówka!G18</f>
        <v>0</v>
      </c>
      <c r="H18" s="22">
        <f t="shared" si="1"/>
        <v>0</v>
      </c>
      <c r="I18" s="19">
        <f t="shared" si="2"/>
        <v>0</v>
      </c>
      <c r="J18" s="29">
        <f t="shared" si="3"/>
        <v>0</v>
      </c>
    </row>
    <row r="19" spans="1:10" s="2" customFormat="1" ht="165.75">
      <c r="A19" s="28">
        <v>15</v>
      </c>
      <c r="B19" s="45" t="str">
        <f>zbiorówka!B19</f>
        <v xml:space="preserve">Komplet szkła wersja rozbudowana </v>
      </c>
      <c r="C19" s="25" t="str">
        <f>zbiorówka!C19</f>
        <v>Komplet szkła laboratoryjnego, wyposażenie pracowni w szkole podstawowej, zgodny z podstawą programową - w zestawie (przykładowo): 1. Chłodnica Liebiga - 1 szt. 2. Kolba destylacyjna 100 ml - 1 szt. 3. Kolba płaskodenna 250 ml - 1 szt. 4. Kolba stożkowa 200 ml - 2 szt. 5. Krystalizator z wlewem - 2 szt. 6. Lejek szklany - 1 szt. 7. Moździerz porcelanowy z tłuczkiem - 1 szt. 8. Parownica porcelanowa - 1 szt. 9. Pipeta miarowa 5 ml - 1 szt. 10. Cylinder miarowy 100 ml - 1 szt.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rurek o różnych przekrojach i długościach, proste, zgięte - różne kąty, dwukrotnie zgięte, kapilarne 20. Rurka gumowa- 1 szt.
21. Korki gumowe różne min. 10 szt 22. Szkiełko zegarkowe - 4 szt. 23. Zlewka: 250 ml - 1 szt.niska; 100 ml - 1 szt.; wysoka 250 ml - 1 szt.24. Tryskawka - 1 szt. 25. Termometr  0 - 200 st.C - 1 szt.26. Butla laboratoryjna 100 ml - 2 szt.27. Probówka z tubusem  - 1 szt.28. Rozdzielacz cylindryczny 50 ml - 1 szt.</v>
      </c>
      <c r="D19" s="76">
        <v>3</v>
      </c>
      <c r="E19" s="26">
        <f>zbiorówka!E19</f>
        <v>0</v>
      </c>
      <c r="F19" s="26">
        <f t="shared" si="0"/>
        <v>0</v>
      </c>
      <c r="G19" s="27">
        <f>zbiorówka!G19</f>
        <v>0</v>
      </c>
      <c r="H19" s="22">
        <f t="shared" si="1"/>
        <v>0</v>
      </c>
      <c r="I19" s="19">
        <f t="shared" si="2"/>
        <v>0</v>
      </c>
      <c r="J19" s="29">
        <f t="shared" si="3"/>
        <v>0</v>
      </c>
    </row>
    <row r="20" spans="1:10" s="2" customFormat="1" ht="25.5">
      <c r="A20" s="28">
        <v>16</v>
      </c>
      <c r="B20" s="45" t="str">
        <f>zbiorówka!B20</f>
        <v>Rodzaje metali-12 płytek</v>
      </c>
      <c r="C20" s="25" t="str">
        <f>zbiorówka!C20</f>
        <v>Zestaw min. 12 płytek z różnych metali, z oznaczeniami do identyfikacji metalu. Wymiary płytki ok. 50x25mm</v>
      </c>
      <c r="D20" s="76">
        <v>1</v>
      </c>
      <c r="E20" s="26">
        <f>zbiorówka!E20</f>
        <v>0</v>
      </c>
      <c r="F20" s="26">
        <f t="shared" si="0"/>
        <v>0</v>
      </c>
      <c r="G20" s="27">
        <f>zbiorówka!G20</f>
        <v>0</v>
      </c>
      <c r="H20" s="22">
        <f t="shared" si="1"/>
        <v>0</v>
      </c>
      <c r="I20" s="19">
        <f t="shared" si="2"/>
        <v>0</v>
      </c>
      <c r="J20" s="29">
        <f t="shared" si="3"/>
        <v>0</v>
      </c>
    </row>
    <row r="21" spans="1:10" s="2" customFormat="1" ht="25.5">
      <c r="A21" s="28">
        <v>17</v>
      </c>
      <c r="B21" s="45" t="str">
        <f>zbiorówka!B21</f>
        <v>Palnik spirytusowy</v>
      </c>
      <c r="C21" s="25" t="str">
        <f>zbiorówka!C21</f>
        <v xml:space="preserve">Palnik alkoholowy, spirytusowy. Pojemność 100ml.  </v>
      </c>
      <c r="D21" s="76">
        <v>6</v>
      </c>
      <c r="E21" s="26">
        <f>zbiorówka!E21</f>
        <v>0</v>
      </c>
      <c r="F21" s="26">
        <f t="shared" si="0"/>
        <v>0</v>
      </c>
      <c r="G21" s="27">
        <f>zbiorówka!G21</f>
        <v>0</v>
      </c>
      <c r="H21" s="22">
        <f t="shared" si="1"/>
        <v>0</v>
      </c>
      <c r="I21" s="19">
        <f t="shared" si="2"/>
        <v>0</v>
      </c>
      <c r="J21" s="29">
        <f t="shared" si="3"/>
        <v>0</v>
      </c>
    </row>
    <row r="22" spans="1:10" s="2" customFormat="1" ht="51">
      <c r="A22" s="28">
        <v>18</v>
      </c>
      <c r="B22" s="45" t="str">
        <f>zbiorówka!B22</f>
        <v>Szkolny model atomu</v>
      </c>
      <c r="C22" s="25" t="str">
        <f>zbiorówka!C22</f>
        <v>Model atomu wg Bohra- skład zestawu wchodzą:
-pudełko: pokrywka i podstawa -  z oznaczonymi powłokami elektronowymi
- 90 krążków 30 oznaczonych "+", 30 "-" i 30 gładkich
-instrukcja wraz z ćwiczeniami</v>
      </c>
      <c r="D22" s="76">
        <v>15</v>
      </c>
      <c r="E22" s="26">
        <f>zbiorówka!E22</f>
        <v>0</v>
      </c>
      <c r="F22" s="26">
        <f t="shared" si="0"/>
        <v>0</v>
      </c>
      <c r="G22" s="27">
        <f>zbiorówka!G22</f>
        <v>0</v>
      </c>
      <c r="H22" s="22">
        <f t="shared" si="1"/>
        <v>0</v>
      </c>
      <c r="I22" s="19">
        <f t="shared" si="2"/>
        <v>0</v>
      </c>
      <c r="J22" s="29">
        <f t="shared" si="3"/>
        <v>0</v>
      </c>
    </row>
    <row r="23" spans="1:10" s="2" customFormat="1" ht="25.5">
      <c r="A23" s="28">
        <v>19</v>
      </c>
      <c r="B23" s="45" t="str">
        <f>zbiorówka!B23</f>
        <v>Model atomu 3D</v>
      </c>
      <c r="C23" s="25" t="str">
        <f>zbiorówka!C23</f>
        <v>Trójwymiarowy model przekroju atomu, z orbitami elektronowe w postaci chmur elektronów. Wymiary: Średnica atomu: ok 30cm Wysokość modelu: ok 40cm</v>
      </c>
      <c r="D23" s="76">
        <v>1</v>
      </c>
      <c r="E23" s="26">
        <f>zbiorówka!E23</f>
        <v>0</v>
      </c>
      <c r="F23" s="26">
        <f t="shared" si="0"/>
        <v>0</v>
      </c>
      <c r="G23" s="27">
        <f>zbiorówka!G23</f>
        <v>0</v>
      </c>
      <c r="H23" s="22">
        <f t="shared" si="1"/>
        <v>0</v>
      </c>
      <c r="I23" s="19">
        <f t="shared" si="2"/>
        <v>0</v>
      </c>
      <c r="J23" s="29">
        <f t="shared" si="3"/>
        <v>0</v>
      </c>
    </row>
    <row r="24" spans="1:10" s="2" customFormat="1" ht="25.5">
      <c r="A24" s="28">
        <v>20</v>
      </c>
      <c r="B24" s="45" t="str">
        <f>zbiorówka!B24</f>
        <v>Model fullerenu C60</v>
      </c>
      <c r="C24" s="25" t="str">
        <f>zbiorówka!C24</f>
        <v>Model cząsteczki fullerenu C60 -  wymiar min 25 cm.</v>
      </c>
      <c r="D24" s="76">
        <v>1</v>
      </c>
      <c r="E24" s="26">
        <f>zbiorówka!E24</f>
        <v>0</v>
      </c>
      <c r="F24" s="26">
        <f t="shared" si="0"/>
        <v>0</v>
      </c>
      <c r="G24" s="27">
        <f>zbiorówka!G24</f>
        <v>0</v>
      </c>
      <c r="H24" s="22">
        <f t="shared" si="1"/>
        <v>0</v>
      </c>
      <c r="I24" s="19">
        <f t="shared" si="2"/>
        <v>0</v>
      </c>
      <c r="J24" s="29">
        <f t="shared" si="3"/>
        <v>0</v>
      </c>
    </row>
    <row r="25" spans="1:10" s="2" customFormat="1">
      <c r="A25" s="28">
        <v>21</v>
      </c>
      <c r="B25" s="45" t="str">
        <f>zbiorówka!B25</f>
        <v>Model grafitu</v>
      </c>
      <c r="C25" s="25" t="str">
        <f>zbiorówka!C25</f>
        <v>Model przedstawiający strukturę  grafitu (min. 3 warstwy)</v>
      </c>
      <c r="D25" s="76">
        <v>1</v>
      </c>
      <c r="E25" s="26">
        <f>zbiorówka!E25</f>
        <v>0</v>
      </c>
      <c r="F25" s="26">
        <f t="shared" si="0"/>
        <v>0</v>
      </c>
      <c r="G25" s="27">
        <f>zbiorówka!G25</f>
        <v>0</v>
      </c>
      <c r="H25" s="22">
        <f t="shared" si="1"/>
        <v>0</v>
      </c>
      <c r="I25" s="19">
        <f t="shared" si="2"/>
        <v>0</v>
      </c>
      <c r="J25" s="29">
        <f t="shared" si="3"/>
        <v>0</v>
      </c>
    </row>
    <row r="26" spans="1:10" s="2" customFormat="1" ht="25.5">
      <c r="A26" s="28">
        <v>22</v>
      </c>
      <c r="B26" s="45" t="str">
        <f>zbiorówka!B26</f>
        <v>Model chlorku-sodu</v>
      </c>
      <c r="C26" s="25" t="str">
        <f>zbiorówka!C26</f>
        <v>Model przedstawiający strukturę krystaliczną NaCl - jony chloru i sodu w różnych kolorach</v>
      </c>
      <c r="D26" s="76">
        <v>1</v>
      </c>
      <c r="E26" s="26">
        <f>zbiorówka!E26</f>
        <v>0</v>
      </c>
      <c r="F26" s="26">
        <f t="shared" si="0"/>
        <v>0</v>
      </c>
      <c r="G26" s="27">
        <f>zbiorówka!G26</f>
        <v>0</v>
      </c>
      <c r="H26" s="22">
        <f t="shared" si="1"/>
        <v>0</v>
      </c>
      <c r="I26" s="19">
        <f t="shared" si="2"/>
        <v>0</v>
      </c>
      <c r="J26" s="29">
        <f t="shared" si="3"/>
        <v>0</v>
      </c>
    </row>
    <row r="27" spans="1:10" s="2" customFormat="1" ht="38.25">
      <c r="A27" s="28">
        <v>23</v>
      </c>
      <c r="B27" s="45" t="str">
        <f>zbiorówka!B27</f>
        <v>Model kryształu diamentu</v>
      </c>
      <c r="C27" s="25" t="str">
        <f>zbiorówka!C27</f>
        <v>Model przedstawiający strukturę krystaliczną diamentu.</v>
      </c>
      <c r="D27" s="76">
        <v>1</v>
      </c>
      <c r="E27" s="26">
        <f>zbiorówka!E27</f>
        <v>0</v>
      </c>
      <c r="F27" s="26">
        <f t="shared" si="0"/>
        <v>0</v>
      </c>
      <c r="G27" s="27">
        <f>zbiorówka!G27</f>
        <v>0</v>
      </c>
      <c r="H27" s="22">
        <f t="shared" si="1"/>
        <v>0</v>
      </c>
      <c r="I27" s="19">
        <f t="shared" si="2"/>
        <v>0</v>
      </c>
      <c r="J27" s="29">
        <f t="shared" si="3"/>
        <v>0</v>
      </c>
    </row>
    <row r="28" spans="1:10" s="2" customFormat="1" ht="51">
      <c r="A28" s="28">
        <v>24</v>
      </c>
      <c r="B28" s="45" t="str">
        <f>zbiorówka!B28</f>
        <v>Modele atomów - zestaw podstawowy</v>
      </c>
      <c r="C28" s="25" t="str">
        <f>zbiorówka!C28</f>
        <v>Zestaw kulek  i łączników z tworzywa sztucznego, pozwalających na budowę modeli atomów. W zestawie min. 75 różnego rodzaju kulek oraz ok.35 łączników (min 110 elementów).Całość zapakowana w pojemnik</v>
      </c>
      <c r="D28" s="76">
        <v>15</v>
      </c>
      <c r="E28" s="26">
        <f>zbiorówka!E28</f>
        <v>0</v>
      </c>
      <c r="F28" s="26">
        <f t="shared" si="0"/>
        <v>0</v>
      </c>
      <c r="G28" s="27">
        <f>zbiorówka!G28</f>
        <v>0</v>
      </c>
      <c r="H28" s="22">
        <f t="shared" si="1"/>
        <v>0</v>
      </c>
      <c r="I28" s="19">
        <f t="shared" si="2"/>
        <v>0</v>
      </c>
      <c r="J28" s="29">
        <f t="shared" si="3"/>
        <v>0</v>
      </c>
    </row>
    <row r="29" spans="1:10" s="2" customFormat="1" ht="51">
      <c r="A29" s="28">
        <v>25</v>
      </c>
      <c r="B29" s="45" t="str">
        <f>zbiorówka!B29</f>
        <v>Komplet szpatułek i łyżeczek do chemii</v>
      </c>
      <c r="C29" s="25" t="str">
        <f>zbiorówka!C29</f>
        <v xml:space="preserve">Zestaw zawiera co najmniej: 3 szt. różnie zgiętych łyżeczek do spalań oraz 3 szt. różnych rodzajów szpatułek.   </v>
      </c>
      <c r="D29" s="76">
        <v>1</v>
      </c>
      <c r="E29" s="26">
        <f>zbiorówka!E29</f>
        <v>0</v>
      </c>
      <c r="F29" s="26">
        <f t="shared" si="0"/>
        <v>0</v>
      </c>
      <c r="G29" s="27">
        <f>zbiorówka!G29</f>
        <v>0</v>
      </c>
      <c r="H29" s="22">
        <f t="shared" si="1"/>
        <v>0</v>
      </c>
      <c r="I29" s="19">
        <f t="shared" si="2"/>
        <v>0</v>
      </c>
      <c r="J29" s="29">
        <f t="shared" si="3"/>
        <v>0</v>
      </c>
    </row>
    <row r="30" spans="1:10" s="2" customFormat="1" ht="51">
      <c r="A30" s="28">
        <v>26</v>
      </c>
      <c r="B30" s="45" t="str">
        <f>zbiorówka!B30</f>
        <v>Modele atomów - zestaw poszerzony</v>
      </c>
      <c r="C30" s="25" t="str">
        <f>zbiorówka!C30</f>
        <v>Zestaw kulek i łączników z tworzywa sztucznego, pozwalających na budowę modeli atomów. W zestawie min. 350 różnych kulek oraz 180 łączników - łącznie min 530 elementów. Całość zapakowana w pojemnik.</v>
      </c>
      <c r="D30" s="76">
        <v>1</v>
      </c>
      <c r="E30" s="26">
        <f>zbiorówka!E30</f>
        <v>0</v>
      </c>
      <c r="F30" s="26">
        <f t="shared" si="0"/>
        <v>0</v>
      </c>
      <c r="G30" s="27">
        <f>zbiorówka!G30</f>
        <v>0</v>
      </c>
      <c r="H30" s="22">
        <f t="shared" si="1"/>
        <v>0</v>
      </c>
      <c r="I30" s="19">
        <f t="shared" si="2"/>
        <v>0</v>
      </c>
      <c r="J30" s="29">
        <f t="shared" si="3"/>
        <v>0</v>
      </c>
    </row>
    <row r="31" spans="1:10" s="2" customFormat="1" ht="63.75">
      <c r="A31" s="28">
        <v>27</v>
      </c>
      <c r="B31" s="45" t="str">
        <f>zbiorówka!B31</f>
        <v xml:space="preserve">Zestaw odczynników i chemikaliów do nauki chemii w szkołach  </v>
      </c>
      <c r="C31" s="25" t="str">
        <f>zbiorówka!C31</f>
        <v>Zestaw odczynników, wskaźników, chemikaliów, substancji - do nauki chemii zgodnie z podstawą programową szkoły podstawowej. Minimum 50 pozycji.</v>
      </c>
      <c r="D31" s="76">
        <v>1</v>
      </c>
      <c r="E31" s="26">
        <f>zbiorówka!E31</f>
        <v>0</v>
      </c>
      <c r="F31" s="26">
        <f t="shared" si="0"/>
        <v>0</v>
      </c>
      <c r="G31" s="27">
        <f>zbiorówka!G31</f>
        <v>0</v>
      </c>
      <c r="H31" s="22">
        <f t="shared" si="1"/>
        <v>0</v>
      </c>
      <c r="I31" s="19">
        <f t="shared" si="2"/>
        <v>0</v>
      </c>
      <c r="J31" s="29">
        <f t="shared" si="3"/>
        <v>0</v>
      </c>
    </row>
    <row r="32" spans="1:10" s="2" customFormat="1" ht="114.75">
      <c r="A32" s="28">
        <v>28</v>
      </c>
      <c r="B32" s="45" t="str">
        <f>zbiorówka!B32</f>
        <v>Statyw laboratoryjny szkolny z wyposażeniem</v>
      </c>
      <c r="C32" s="25" t="str">
        <f>zbiorówka!C32</f>
        <v>W skład zestawu wchodzą:
- statyw - metalowa podstawa z prętem
- łącznik krzyżowy 5szt.
- łapa do kolb duża
- łapa do kolb mała
-łapa do biuret podwójna
-łapa do chłodnic
-pierścień zamknięty o średnicy ok 9 cm
-pierścień otwarty o średnicy ok 6 cm</v>
      </c>
      <c r="D32" s="76">
        <v>6</v>
      </c>
      <c r="E32" s="26">
        <f>zbiorówka!E32</f>
        <v>0</v>
      </c>
      <c r="F32" s="26">
        <f t="shared" si="0"/>
        <v>0</v>
      </c>
      <c r="G32" s="27">
        <f>zbiorówka!G32</f>
        <v>0</v>
      </c>
      <c r="H32" s="22">
        <f t="shared" si="1"/>
        <v>0</v>
      </c>
      <c r="I32" s="19">
        <f t="shared" si="2"/>
        <v>0</v>
      </c>
      <c r="J32" s="29">
        <f t="shared" si="3"/>
        <v>0</v>
      </c>
    </row>
    <row r="33" spans="1:10" s="2" customFormat="1" ht="63.75">
      <c r="A33" s="28">
        <v>29</v>
      </c>
      <c r="B33" s="45" t="str">
        <f>zbiorówka!B33</f>
        <v>Statyw demonstracyjny</v>
      </c>
      <c r="C33" s="25" t="str">
        <f>zbiorówka!C33</f>
        <v>W skład zestawu wchodzą:
- statyw - metalowa podstawa z prętem
- łącznik krzyżowy min. 5szt.
- łapy do szkła laboratoryjnego - min. 2 szt
-pierścienie o różnych średnicach - 3 szt</v>
      </c>
      <c r="D33" s="76">
        <v>1</v>
      </c>
      <c r="E33" s="26">
        <f>zbiorówka!E33</f>
        <v>0</v>
      </c>
      <c r="F33" s="26">
        <f t="shared" si="0"/>
        <v>0</v>
      </c>
      <c r="G33" s="27">
        <f>zbiorówka!G33</f>
        <v>0</v>
      </c>
      <c r="H33" s="22">
        <f t="shared" si="1"/>
        <v>0</v>
      </c>
      <c r="I33" s="19">
        <f t="shared" si="2"/>
        <v>0</v>
      </c>
      <c r="J33" s="29">
        <f t="shared" si="3"/>
        <v>0</v>
      </c>
    </row>
    <row r="34" spans="1:10" s="2" customFormat="1" ht="51">
      <c r="A34" s="28">
        <v>30</v>
      </c>
      <c r="B34" s="45" t="str">
        <f>zbiorówka!B34</f>
        <v xml:space="preserve">Podnośnik laboratoryjny stal nierdzewna </v>
      </c>
      <c r="C34" s="25" t="str">
        <f>zbiorówka!C34</f>
        <v>Podnośnik mechaniczny - laboratoryjny. Stolik i podstawa wykonane ze stali nierdzewnej. Płynna regulacja wysokości. Zakres regulacji: max. 250 mm. Wymiary stolika: ok.150 x 150 mm</v>
      </c>
      <c r="D34" s="76">
        <v>1</v>
      </c>
      <c r="E34" s="26">
        <f>zbiorówka!E34</f>
        <v>0</v>
      </c>
      <c r="F34" s="26">
        <f t="shared" si="0"/>
        <v>0</v>
      </c>
      <c r="G34" s="27">
        <f>zbiorówka!G34</f>
        <v>0</v>
      </c>
      <c r="H34" s="22">
        <f t="shared" si="1"/>
        <v>0</v>
      </c>
      <c r="I34" s="19">
        <f t="shared" si="2"/>
        <v>0</v>
      </c>
      <c r="J34" s="29">
        <f t="shared" si="3"/>
        <v>0</v>
      </c>
    </row>
    <row r="35" spans="1:10" s="2" customFormat="1" ht="76.5">
      <c r="A35" s="28">
        <v>31</v>
      </c>
      <c r="B35" s="45" t="str">
        <f>zbiorówka!B35</f>
        <v>Układ okresowy pierwiastków chemicznych - część chemiczna</v>
      </c>
      <c r="C35" s="25" t="str">
        <f>zbiorówka!C35</f>
        <v>Plansza dydaktyczna jednostronna w formacie min 200cm x 140 cm prezentująca część chemiczną układu okresowego pierwiastków.</v>
      </c>
      <c r="D35" s="76">
        <v>1</v>
      </c>
      <c r="E35" s="26">
        <f>zbiorówka!E35</f>
        <v>0</v>
      </c>
      <c r="F35" s="26">
        <f t="shared" si="0"/>
        <v>0</v>
      </c>
      <c r="G35" s="27">
        <f>zbiorówka!G35</f>
        <v>0</v>
      </c>
      <c r="H35" s="22">
        <f t="shared" si="1"/>
        <v>0</v>
      </c>
      <c r="I35" s="19">
        <f t="shared" si="2"/>
        <v>0</v>
      </c>
      <c r="J35" s="29">
        <f t="shared" si="3"/>
        <v>0</v>
      </c>
    </row>
    <row r="36" spans="1:10" s="2" customFormat="1" ht="38.25">
      <c r="A36" s="28">
        <v>32</v>
      </c>
      <c r="B36" s="45" t="str">
        <f>zbiorówka!B36</f>
        <v>Tabela rozpuszczalności</v>
      </c>
      <c r="C36" s="25" t="str">
        <f>zbiorówka!C36</f>
        <v>Plansza dydaktyczna w formacie min 100x70 cm, foliowana, oprawiona, z możliwością zawieszania</v>
      </c>
      <c r="D36" s="76">
        <v>1</v>
      </c>
      <c r="E36" s="26">
        <f>zbiorówka!E36</f>
        <v>0</v>
      </c>
      <c r="F36" s="26">
        <f t="shared" si="0"/>
        <v>0</v>
      </c>
      <c r="G36" s="27">
        <f>zbiorówka!G36</f>
        <v>0</v>
      </c>
      <c r="H36" s="22">
        <f t="shared" si="1"/>
        <v>0</v>
      </c>
      <c r="I36" s="19">
        <f t="shared" si="2"/>
        <v>0</v>
      </c>
      <c r="J36" s="29">
        <f t="shared" si="3"/>
        <v>0</v>
      </c>
    </row>
    <row r="37" spans="1:10" s="2" customFormat="1" ht="89.25">
      <c r="A37" s="28">
        <v>33</v>
      </c>
      <c r="B37" s="45" t="str">
        <f>zbiorówka!B37</f>
        <v>Komplet plansz do chemii</v>
      </c>
      <c r="C37" s="25" t="str">
        <f>zbiorówka!C37</f>
        <v>Zestaw plansz chemicznych o wymiarach min 70cm x 100cm:
1.Tabela rozpuszczalności
2.Układ okresowy pierwiastków
3.Skala elektroujemności według Paulinga
4.Wiązania chemiczne
5.Kwasy nieorganiczne (beztlenowe)
6.Budowa materii</v>
      </c>
      <c r="D37" s="76">
        <v>1</v>
      </c>
      <c r="E37" s="26">
        <f>zbiorówka!E37</f>
        <v>0</v>
      </c>
      <c r="F37" s="26">
        <f t="shared" si="0"/>
        <v>0</v>
      </c>
      <c r="G37" s="27">
        <f>zbiorówka!G37</f>
        <v>0</v>
      </c>
      <c r="H37" s="22">
        <f t="shared" si="1"/>
        <v>0</v>
      </c>
      <c r="I37" s="19">
        <f t="shared" si="2"/>
        <v>0</v>
      </c>
      <c r="J37" s="29">
        <f t="shared" si="3"/>
        <v>0</v>
      </c>
    </row>
    <row r="38" spans="1:10" s="2" customFormat="1" ht="51">
      <c r="A38" s="28">
        <v>34</v>
      </c>
      <c r="B38" s="45" t="str">
        <f>zbiorówka!B38</f>
        <v>Plansze interaktywne chemia</v>
      </c>
      <c r="C38" s="25" t="str">
        <f>zbiorówka!C38</f>
        <v>Program edukacyjny, tematyka - chemia -poziom szkoła podstawowa. W programie ilustracje, fotografie, animacje, filmy pokazujące np. doświadczenia chemiczne, reakcje chemiczne, budowę atomów i cząsteczek, tabelę rozpuszczalności, przykłady zastosowań substancji i procesów chemicznych w życiu codziennym
Program współpracuje z rzutnikiem lub tablicą interaktywną.</v>
      </c>
      <c r="D38" s="76">
        <v>1</v>
      </c>
      <c r="E38" s="26">
        <f>zbiorówka!E38</f>
        <v>0</v>
      </c>
      <c r="F38" s="26">
        <f t="shared" si="0"/>
        <v>0</v>
      </c>
      <c r="G38" s="27">
        <f>zbiorówka!G38</f>
        <v>0</v>
      </c>
      <c r="H38" s="22">
        <f t="shared" si="1"/>
        <v>0</v>
      </c>
      <c r="I38" s="19">
        <f t="shared" si="2"/>
        <v>0</v>
      </c>
      <c r="J38" s="29">
        <f t="shared" si="3"/>
        <v>0</v>
      </c>
    </row>
    <row r="39" spans="1:10" s="2" customFormat="1" ht="38.25">
      <c r="A39" s="28">
        <v>35</v>
      </c>
      <c r="B39" s="45" t="str">
        <f>zbiorówka!B39</f>
        <v>Waga szkolna elektroniczna 500g/0.1g</v>
      </c>
      <c r="C39" s="25" t="str">
        <f>zbiorówka!C39</f>
        <v xml:space="preserve">Wyświetlacz cyfrowy, Zasilanie: bateria., Maksymalne obciążenie 500g, Dokładność 0.1g, </v>
      </c>
      <c r="D39" s="76">
        <v>3</v>
      </c>
      <c r="E39" s="26">
        <f>zbiorówka!E39</f>
        <v>0</v>
      </c>
      <c r="F39" s="26">
        <f t="shared" si="0"/>
        <v>0</v>
      </c>
      <c r="G39" s="27">
        <f>zbiorówka!G39</f>
        <v>0</v>
      </c>
      <c r="H39" s="22">
        <f t="shared" si="1"/>
        <v>0</v>
      </c>
      <c r="I39" s="19">
        <f t="shared" si="2"/>
        <v>0</v>
      </c>
      <c r="J39" s="29">
        <f t="shared" si="3"/>
        <v>0</v>
      </c>
    </row>
    <row r="40" spans="1:10" s="2" customFormat="1" ht="38.25">
      <c r="A40" s="28">
        <v>36</v>
      </c>
      <c r="B40" s="45" t="str">
        <f>zbiorówka!B40</f>
        <v>Waga szalkowa laboratoryjna szkolna 500g</v>
      </c>
      <c r="C40" s="25" t="str">
        <f>zbiorówka!C40</f>
        <v>Waga szalkowa laboratoryjna. Zestaw zawiera ok.20 odważników od 10 mg do 200 g. Udźwig: 500g. Podziałka: 20mg</v>
      </c>
      <c r="D40" s="76">
        <v>0</v>
      </c>
      <c r="E40" s="26">
        <f>zbiorówka!E40</f>
        <v>0</v>
      </c>
      <c r="F40" s="26">
        <f t="shared" si="0"/>
        <v>0</v>
      </c>
      <c r="G40" s="27">
        <f>zbiorówka!G40</f>
        <v>0</v>
      </c>
      <c r="H40" s="22">
        <f t="shared" si="1"/>
        <v>0</v>
      </c>
      <c r="I40" s="19">
        <f t="shared" si="2"/>
        <v>0</v>
      </c>
      <c r="J40" s="29">
        <f t="shared" si="3"/>
        <v>0</v>
      </c>
    </row>
    <row r="41" spans="1:10" s="2" customFormat="1" ht="51">
      <c r="A41" s="28">
        <v>37</v>
      </c>
      <c r="B41" s="45" t="str">
        <f>zbiorówka!B41</f>
        <v>Zasilacz laboratoryjny prądu stałego 15V max 3A</v>
      </c>
      <c r="C41" s="25" t="str">
        <f>zbiorówka!C41</f>
        <v>Zasilacz laboratoryjny prądu stałego, z płynną regulacją. Wskaźniki cyfrowe 2xLCD niezależne. Specyfikacja techniczna: Napięcie wyjściowe: 0-30V, Prąd wyjściowy (max): 5A.</v>
      </c>
      <c r="D41" s="76">
        <v>1</v>
      </c>
      <c r="E41" s="26">
        <f>zbiorówka!E41</f>
        <v>0</v>
      </c>
      <c r="F41" s="26">
        <f t="shared" si="0"/>
        <v>0</v>
      </c>
      <c r="G41" s="27">
        <f>zbiorówka!G41</f>
        <v>0</v>
      </c>
      <c r="H41" s="22">
        <f t="shared" si="1"/>
        <v>0</v>
      </c>
      <c r="I41" s="19">
        <f t="shared" si="2"/>
        <v>0</v>
      </c>
      <c r="J41" s="29">
        <f t="shared" si="3"/>
        <v>0</v>
      </c>
    </row>
    <row r="42" spans="1:10" s="2" customFormat="1" ht="25.5">
      <c r="A42" s="28">
        <v>38</v>
      </c>
      <c r="B42" s="45" t="str">
        <f>zbiorówka!B42</f>
        <v>Okulary ochronne</v>
      </c>
      <c r="C42" s="25" t="str">
        <f>zbiorówka!C42</f>
        <v>Okulary ochronne z otworami wentylacyjnymi</v>
      </c>
      <c r="D42" s="76">
        <v>30</v>
      </c>
      <c r="E42" s="26">
        <f>zbiorówka!E42</f>
        <v>0</v>
      </c>
      <c r="F42" s="26">
        <f t="shared" si="0"/>
        <v>0</v>
      </c>
      <c r="G42" s="27">
        <f>zbiorówka!G42</f>
        <v>0</v>
      </c>
      <c r="H42" s="22">
        <f t="shared" si="1"/>
        <v>0</v>
      </c>
      <c r="I42" s="19">
        <f t="shared" si="2"/>
        <v>0</v>
      </c>
      <c r="J42" s="29">
        <f t="shared" si="3"/>
        <v>0</v>
      </c>
    </row>
    <row r="43" spans="1:10" s="2" customFormat="1" ht="25.5">
      <c r="A43" s="28">
        <v>39</v>
      </c>
      <c r="B43" s="45" t="str">
        <f>zbiorówka!B43</f>
        <v>Fartuchy ochronne</v>
      </c>
      <c r="C43" s="25" t="str">
        <f>zbiorówka!C43</f>
        <v>Fartuch z białego płótna (100% bawełna) z długimi rękawami, trzema kieszeniami, paskiem regulującym obwód oraz zapinane na guziki.</v>
      </c>
      <c r="D43" s="76">
        <v>30</v>
      </c>
      <c r="E43" s="26">
        <f>zbiorówka!E43</f>
        <v>0</v>
      </c>
      <c r="F43" s="26">
        <f t="shared" si="0"/>
        <v>0</v>
      </c>
      <c r="G43" s="27">
        <f>zbiorówka!G43</f>
        <v>0</v>
      </c>
      <c r="H43" s="22">
        <f t="shared" si="1"/>
        <v>0</v>
      </c>
      <c r="I43" s="19">
        <f t="shared" si="2"/>
        <v>0</v>
      </c>
      <c r="J43" s="29">
        <f t="shared" si="3"/>
        <v>0</v>
      </c>
    </row>
    <row r="44" spans="1:10" s="2" customFormat="1" ht="76.5">
      <c r="A44" s="28">
        <v>40</v>
      </c>
      <c r="B44" s="45" t="str">
        <f>zbiorówka!B44</f>
        <v>Apteczka</v>
      </c>
      <c r="C44" s="25" t="str">
        <f>zbiorówka!C44</f>
        <v>Apteczka w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44" s="76">
        <v>0</v>
      </c>
      <c r="E44" s="26">
        <f>zbiorówka!E44</f>
        <v>0</v>
      </c>
      <c r="F44" s="26">
        <f t="shared" si="0"/>
        <v>0</v>
      </c>
      <c r="G44" s="27">
        <f>zbiorówka!G44</f>
        <v>0</v>
      </c>
      <c r="H44" s="22">
        <f t="shared" si="1"/>
        <v>0</v>
      </c>
      <c r="I44" s="19">
        <f t="shared" si="2"/>
        <v>0</v>
      </c>
      <c r="J44" s="29">
        <f t="shared" si="3"/>
        <v>0</v>
      </c>
    </row>
    <row r="45" spans="1:10" s="2" customFormat="1" ht="25.5">
      <c r="A45" s="28">
        <v>41</v>
      </c>
      <c r="B45" s="45" t="str">
        <f>zbiorówka!B45</f>
        <v>Rękawiczki lateksowe</v>
      </c>
      <c r="C45" s="25" t="str">
        <f>zbiorówka!C45</f>
        <v>Rękawice laboratoryjne, cienkie, elastyczne. 100 szt w opakowaniu</v>
      </c>
      <c r="D45" s="76">
        <v>1</v>
      </c>
      <c r="E45" s="26">
        <f>zbiorówka!E45</f>
        <v>0</v>
      </c>
      <c r="F45" s="26">
        <f t="shared" si="0"/>
        <v>0</v>
      </c>
      <c r="G45" s="27">
        <f>zbiorówka!G45</f>
        <v>0</v>
      </c>
      <c r="H45" s="22">
        <f t="shared" si="1"/>
        <v>0</v>
      </c>
      <c r="I45" s="19">
        <f t="shared" si="2"/>
        <v>0</v>
      </c>
      <c r="J45" s="29">
        <f t="shared" si="3"/>
        <v>0</v>
      </c>
    </row>
    <row r="46" spans="1:10" s="2" customFormat="1" ht="38.25">
      <c r="A46" s="28">
        <v>42</v>
      </c>
      <c r="B46" s="45" t="str">
        <f>zbiorówka!B46</f>
        <v>Rękawice do gorących przedmiotów</v>
      </c>
      <c r="C46" s="25" t="str">
        <f>zbiorówka!C46</f>
        <v>Rękawice termiczne wykonane z grubej bawełny frotte, ciepło kontaktowe do 250° C</v>
      </c>
      <c r="D46" s="76">
        <v>10</v>
      </c>
      <c r="E46" s="26">
        <f>zbiorówka!E46</f>
        <v>0</v>
      </c>
      <c r="F46" s="26">
        <f t="shared" si="0"/>
        <v>0</v>
      </c>
      <c r="G46" s="27">
        <f>zbiorówka!G46</f>
        <v>0</v>
      </c>
      <c r="H46" s="22">
        <f t="shared" si="1"/>
        <v>0</v>
      </c>
      <c r="I46" s="19">
        <f t="shared" si="2"/>
        <v>0</v>
      </c>
      <c r="J46" s="29">
        <f t="shared" si="3"/>
        <v>0</v>
      </c>
    </row>
    <row r="47" spans="1:10" s="2" customFormat="1">
      <c r="A47" s="28">
        <v>43</v>
      </c>
      <c r="B47" s="45" t="str">
        <f>zbiorówka!B47</f>
        <v>Parafilm</v>
      </c>
      <c r="C47" s="25" t="str">
        <f>zbiorówka!C47</f>
        <v>Parafilm  do uszczelniania szkła i plastików laboratoryjnych  Szerokość rolki: ok.50 mm Długość rolki: min 75 m</v>
      </c>
      <c r="D47" s="76">
        <v>1</v>
      </c>
      <c r="E47" s="26">
        <f>zbiorówka!E47</f>
        <v>0</v>
      </c>
      <c r="F47" s="26">
        <f t="shared" si="0"/>
        <v>0</v>
      </c>
      <c r="G47" s="27">
        <f>zbiorówka!G47</f>
        <v>0</v>
      </c>
      <c r="H47" s="22">
        <f t="shared" si="1"/>
        <v>0</v>
      </c>
      <c r="I47" s="19">
        <f t="shared" si="2"/>
        <v>0</v>
      </c>
      <c r="J47" s="29">
        <f t="shared" si="3"/>
        <v>0</v>
      </c>
    </row>
    <row r="48" spans="1:10" s="1" customFormat="1" ht="38.25">
      <c r="A48" s="28">
        <v>44</v>
      </c>
      <c r="B48" s="45" t="str">
        <f>zbiorówka!B48</f>
        <v xml:space="preserve">Mata z włókniny chłonnej </v>
      </c>
      <c r="C48" s="25" t="str">
        <f>zbiorówka!C48</f>
        <v>Mata z włókniny chłonnej, absorbująca chemikalia (uniwersalna),wymiar ok.40 cmx50 min 100mat w opakowaniu</v>
      </c>
      <c r="D48" s="76">
        <v>1</v>
      </c>
      <c r="E48" s="26">
        <f>zbiorówka!E48</f>
        <v>0</v>
      </c>
      <c r="F48" s="26">
        <f t="shared" si="0"/>
        <v>0</v>
      </c>
      <c r="G48" s="27">
        <f>zbiorówka!G48</f>
        <v>0</v>
      </c>
      <c r="H48" s="22">
        <f t="shared" si="1"/>
        <v>0</v>
      </c>
      <c r="I48" s="19">
        <f t="shared" si="2"/>
        <v>0</v>
      </c>
      <c r="J48" s="29">
        <f t="shared" si="3"/>
        <v>0</v>
      </c>
    </row>
    <row r="49" spans="1:10" ht="76.5">
      <c r="A49" s="28">
        <v>45</v>
      </c>
      <c r="B49" s="45" t="str">
        <f>zbiorówka!B49</f>
        <v>Palnik Bunsena (z wkładami wymiennymi)</v>
      </c>
      <c r="C49" s="25" t="str">
        <f>zbiorówka!C49</f>
        <v>W zestawie:
Palnik laboratoryjny
Kartusz gazowy
Dane techniczne:
Temperatura płomienia 1700oC
Kartusz 230g / 410 ml30% propan , 70% butan</v>
      </c>
      <c r="D49" s="76">
        <v>6</v>
      </c>
      <c r="E49" s="26">
        <f>zbiorówka!E49</f>
        <v>0</v>
      </c>
      <c r="F49" s="26">
        <f t="shared" ref="F49:F51" si="4">E49*D49</f>
        <v>0</v>
      </c>
      <c r="G49" s="27">
        <f>zbiorówka!G49</f>
        <v>0</v>
      </c>
      <c r="H49" s="22">
        <f t="shared" ref="H49:H51" si="5">J49-F49</f>
        <v>0</v>
      </c>
      <c r="I49" s="19">
        <f t="shared" ref="I49:I51" si="6">E49*G49%+E49</f>
        <v>0</v>
      </c>
      <c r="J49" s="29">
        <f t="shared" ref="J49:J51" si="7">I49*D49</f>
        <v>0</v>
      </c>
    </row>
    <row r="50" spans="1:10" ht="34.5" customHeight="1">
      <c r="A50" s="28">
        <v>46</v>
      </c>
      <c r="B50" s="45" t="str">
        <f>zbiorówka!B50</f>
        <v>Czasza grzejna</v>
      </c>
      <c r="C50" s="25" t="str">
        <f>zbiorówka!C50</f>
        <v>Elektryczny płaszcz grzewczy z regulacją mocy, do max 4500C</v>
      </c>
      <c r="D50" s="76">
        <v>2</v>
      </c>
      <c r="E50" s="26">
        <f>zbiorówka!E50</f>
        <v>0</v>
      </c>
      <c r="F50" s="26">
        <f t="shared" si="4"/>
        <v>0</v>
      </c>
      <c r="G50" s="27">
        <f>zbiorówka!G50</f>
        <v>0</v>
      </c>
      <c r="H50" s="22">
        <f t="shared" si="5"/>
        <v>0</v>
      </c>
      <c r="I50" s="19">
        <f t="shared" si="6"/>
        <v>0</v>
      </c>
      <c r="J50" s="29">
        <f t="shared" si="7"/>
        <v>0</v>
      </c>
    </row>
    <row r="51" spans="1:10" ht="64.5" thickBot="1">
      <c r="A51" s="30">
        <v>47</v>
      </c>
      <c r="B51" s="46" t="str">
        <f>zbiorówka!B51</f>
        <v>Butla z kranikiem do wody destylowanej (10l)</v>
      </c>
      <c r="C51" s="37" t="str">
        <f>zbiorówka!C51</f>
        <v>Butla do wody destylowanej z kranem, pojemność 10l, z tworzywa, szyja gwintowana z nakrętką, uchwyt do przenoszenia</v>
      </c>
      <c r="D51" s="77">
        <v>0</v>
      </c>
      <c r="E51" s="38">
        <f>zbiorówka!E51</f>
        <v>0</v>
      </c>
      <c r="F51" s="38">
        <f t="shared" si="4"/>
        <v>0</v>
      </c>
      <c r="G51" s="39">
        <f>zbiorówka!G51</f>
        <v>0</v>
      </c>
      <c r="H51" s="35">
        <f t="shared" si="5"/>
        <v>0</v>
      </c>
      <c r="I51" s="33">
        <f t="shared" si="6"/>
        <v>0</v>
      </c>
      <c r="J51" s="36">
        <f t="shared" si="7"/>
        <v>0</v>
      </c>
    </row>
    <row r="52" spans="1:10">
      <c r="F52" s="9">
        <f>SUM(F5:F51)</f>
        <v>0</v>
      </c>
      <c r="H52" s="9">
        <f>SUM(H5:H51)</f>
        <v>0</v>
      </c>
      <c r="J52" s="9">
        <f>SUM(J5:J51)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70" zoomScaleNormal="70" workbookViewId="0">
      <pane ySplit="4" topLeftCell="A5" activePane="bottomLeft" state="frozen"/>
      <selection activeCell="N13" sqref="N13"/>
      <selection pane="bottomLeft" activeCell="N13" sqref="N13"/>
    </sheetView>
  </sheetViews>
  <sheetFormatPr defaultColWidth="9" defaultRowHeight="14.25"/>
  <cols>
    <col min="1" max="1" width="5.625" style="7" customWidth="1"/>
    <col min="2" max="2" width="13.625" style="47" customWidth="1"/>
    <col min="3" max="3" width="96.125" style="7" customWidth="1"/>
    <col min="4" max="4" width="10.625" style="7" customWidth="1"/>
    <col min="5" max="5" width="11.875" style="7" customWidth="1"/>
    <col min="6" max="6" width="12" style="7" customWidth="1"/>
    <col min="7" max="7" width="10.25" style="8" bestFit="1" customWidth="1"/>
    <col min="8" max="8" width="12.25" style="7" customWidth="1"/>
    <col min="9" max="9" width="11.75" style="7" customWidth="1"/>
    <col min="10" max="10" width="12.125" style="7" bestFit="1" customWidth="1"/>
    <col min="11" max="16384" width="9" style="7"/>
  </cols>
  <sheetData>
    <row r="1" spans="1:10" s="5" customFormat="1" ht="15">
      <c r="A1" s="4"/>
      <c r="B1" s="40"/>
      <c r="C1" s="92" t="s">
        <v>9</v>
      </c>
      <c r="D1" s="92"/>
      <c r="E1" s="92"/>
      <c r="F1" s="92"/>
      <c r="G1" s="92"/>
      <c r="H1" s="92"/>
      <c r="I1" s="92"/>
    </row>
    <row r="2" spans="1:10" s="5" customFormat="1" ht="15">
      <c r="A2" s="6"/>
      <c r="B2" s="41"/>
      <c r="C2" s="95" t="s">
        <v>14</v>
      </c>
      <c r="D2" s="95"/>
      <c r="E2" s="95"/>
      <c r="F2" s="95"/>
      <c r="G2" s="95"/>
      <c r="H2" s="95"/>
      <c r="I2" s="95"/>
    </row>
    <row r="3" spans="1:10" s="5" customFormat="1" ht="15.75" thickBot="1">
      <c r="A3" s="6"/>
      <c r="B3" s="41"/>
      <c r="C3" s="10"/>
      <c r="D3" s="94"/>
      <c r="E3" s="94"/>
      <c r="F3" s="94"/>
      <c r="G3" s="11"/>
      <c r="H3" s="11"/>
      <c r="I3" s="11"/>
    </row>
    <row r="4" spans="1:10" customFormat="1" ht="38.25">
      <c r="A4" s="12"/>
      <c r="B4" s="42"/>
      <c r="C4" s="13"/>
      <c r="D4" s="13" t="s">
        <v>3</v>
      </c>
      <c r="E4" s="14" t="s">
        <v>4</v>
      </c>
      <c r="F4" s="14" t="s">
        <v>5</v>
      </c>
      <c r="G4" s="15" t="s">
        <v>6</v>
      </c>
      <c r="H4" s="15" t="s">
        <v>18</v>
      </c>
      <c r="I4" s="14" t="s">
        <v>7</v>
      </c>
      <c r="J4" s="16" t="s">
        <v>8</v>
      </c>
    </row>
    <row r="5" spans="1:10" s="2" customFormat="1" ht="51">
      <c r="A5" s="28">
        <v>1</v>
      </c>
      <c r="B5" s="45" t="str">
        <f>zbiorówka!B5</f>
        <v>Chemia - Zestaw do doświadczeń chemicznych</v>
      </c>
      <c r="C5" s="25" t="str">
        <f>zbiorówka!C5</f>
        <v>Zestaw szkła i sprzętu laboratoryjnego dla grupy 2-4 osób do doświadczeń z chemii dostosowany do wykonania doświadczeń odpowiadających podstawie programowej dla szkół podstawowych. Zestaw w opakowaniu przenośnym, wyłożony gąbką.</v>
      </c>
      <c r="D5" s="78">
        <v>1</v>
      </c>
      <c r="E5" s="26">
        <f>zbiorówka!E5</f>
        <v>0</v>
      </c>
      <c r="F5" s="26">
        <f>E5*D5</f>
        <v>0</v>
      </c>
      <c r="G5" s="27">
        <f>zbiorówka!G5</f>
        <v>0</v>
      </c>
      <c r="H5" s="22">
        <f>J5-F5</f>
        <v>0</v>
      </c>
      <c r="I5" s="19">
        <f>E5*G5%+E5</f>
        <v>0</v>
      </c>
      <c r="J5" s="29">
        <f>I5*D5</f>
        <v>0</v>
      </c>
    </row>
    <row r="6" spans="1:10" s="2" customFormat="1" ht="51">
      <c r="A6" s="28">
        <v>2</v>
      </c>
      <c r="B6" s="45" t="str">
        <f>zbiorówka!B6</f>
        <v>Elektrochemia - Zestaw do ćwiczeń z elektrochemii</v>
      </c>
      <c r="C6" s="25" t="str">
        <f>zbiorówka!C6</f>
        <v xml:space="preserve"> Zestaw do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podstawowych.</v>
      </c>
      <c r="D6" s="78">
        <v>1</v>
      </c>
      <c r="E6" s="26">
        <f>zbiorówka!E6</f>
        <v>0</v>
      </c>
      <c r="F6" s="26">
        <f t="shared" ref="F6:F48" si="0">E6*D6</f>
        <v>0</v>
      </c>
      <c r="G6" s="27">
        <f>zbiorówka!G6</f>
        <v>0</v>
      </c>
      <c r="H6" s="22">
        <f t="shared" ref="H6:H48" si="1">J6-F6</f>
        <v>0</v>
      </c>
      <c r="I6" s="19">
        <f t="shared" ref="I6:I48" si="2">E6*G6%+E6</f>
        <v>0</v>
      </c>
      <c r="J6" s="29">
        <f t="shared" ref="J6:J48" si="3">I6*D6</f>
        <v>0</v>
      </c>
    </row>
    <row r="7" spans="1:10" s="2" customFormat="1" ht="38.25">
      <c r="A7" s="28">
        <v>3</v>
      </c>
      <c r="B7" s="45" t="str">
        <f>zbiorówka!B7</f>
        <v>Przyrząd do elektrolizy</v>
      </c>
      <c r="C7" s="25" t="str">
        <f>zbiorówka!C7</f>
        <v>Przyrząd do elektrolizy w postaci dwóch elektrod osadzonych na
wyprofilowanych ramionach przewodzących umieszczonych na wspornikach w pojemniku plastikowym, w dole pojemnika gniazda przewodów bananowych</v>
      </c>
      <c r="D7" s="78">
        <v>1</v>
      </c>
      <c r="E7" s="26">
        <f>zbiorówka!E7</f>
        <v>0</v>
      </c>
      <c r="F7" s="26">
        <f t="shared" si="0"/>
        <v>0</v>
      </c>
      <c r="G7" s="27">
        <f>zbiorówka!G7</f>
        <v>0</v>
      </c>
      <c r="H7" s="22">
        <f t="shared" si="1"/>
        <v>0</v>
      </c>
      <c r="I7" s="19">
        <f t="shared" si="2"/>
        <v>0</v>
      </c>
      <c r="J7" s="29">
        <f t="shared" si="3"/>
        <v>0</v>
      </c>
    </row>
    <row r="8" spans="1:10" s="2" customFormat="1" ht="38.25">
      <c r="A8" s="28">
        <v>4</v>
      </c>
      <c r="B8" s="45" t="str">
        <f>zbiorówka!B8</f>
        <v>Zestaw do ćwiczeń z elektrolizy</v>
      </c>
      <c r="C8" s="25" t="str">
        <f>zbiorówka!C8</f>
        <v>Zestaw do ćwiczeń z elektrolizy. W zestawie: podstawka do statywu z gniazdami zasilającymi, statyw, naczynie szklane, uchwyt do probówek, probówki (min.2szt.), elektrody, przewody. Zestaw w plastikowej walizce.</v>
      </c>
      <c r="D8" s="78">
        <v>1</v>
      </c>
      <c r="E8" s="26">
        <f>zbiorówka!E8</f>
        <v>0</v>
      </c>
      <c r="F8" s="26">
        <f t="shared" si="0"/>
        <v>0</v>
      </c>
      <c r="G8" s="27">
        <f>zbiorówka!G8</f>
        <v>0</v>
      </c>
      <c r="H8" s="22">
        <f t="shared" si="1"/>
        <v>0</v>
      </c>
      <c r="I8" s="19">
        <f t="shared" si="2"/>
        <v>0</v>
      </c>
      <c r="J8" s="29">
        <f t="shared" si="3"/>
        <v>0</v>
      </c>
    </row>
    <row r="9" spans="1:10" s="2" customFormat="1" ht="76.5">
      <c r="A9" s="28">
        <v>5</v>
      </c>
      <c r="B9" s="45" t="str">
        <f>zbiorówka!B9</f>
        <v>Walizka Ekobadacza do obserwacji oraz badania wód i ph gleb</v>
      </c>
      <c r="C9" s="25" t="str">
        <f>zbiorówka!C9</f>
        <v>Zestaw dydaktyczny do analizy składu chemicznego wody i gleby. W zestawie: 1.szcegółowa instrukcja opisująca metodykę i standardy badań, 2.Kwasomierz Helliga (płytka i płyn), 3. Lupa, 5.Strzykawki: 5ml, 10 ml, 6.Bibuły osuszające 7. Probówki okrągłodenna, probówki płaskodenne z korkami (3szt), 8.Stojak do probówek 9.Łyżeczki do poboru: gleby (1szt), substancji sypkich (3szt.), 10. Komplet (ok.15szt) mianowanych roztworów wskaźników 11. Siateczka do usuwania zanieczyszczeń przy poborze wody 12. Skale wyników badań - barwne, zalaminowane. Zapakowane w przenośny pojemnik plastikowy.</v>
      </c>
      <c r="D9" s="78">
        <v>1</v>
      </c>
      <c r="E9" s="26">
        <f>zbiorówka!E9</f>
        <v>0</v>
      </c>
      <c r="F9" s="26">
        <f t="shared" si="0"/>
        <v>0</v>
      </c>
      <c r="G9" s="27">
        <f>zbiorówka!G9</f>
        <v>0</v>
      </c>
      <c r="H9" s="22">
        <f t="shared" si="1"/>
        <v>0</v>
      </c>
      <c r="I9" s="19">
        <f t="shared" si="2"/>
        <v>0</v>
      </c>
      <c r="J9" s="29">
        <f t="shared" si="3"/>
        <v>0</v>
      </c>
    </row>
    <row r="10" spans="1:10" s="2" customFormat="1" ht="25.5">
      <c r="A10" s="28">
        <v>6</v>
      </c>
      <c r="B10" s="45" t="str">
        <f>zbiorówka!B10</f>
        <v>Próbki paliw - rodzaje paliw</v>
      </c>
      <c r="C10" s="25" t="str">
        <f>zbiorówka!C10</f>
        <v>Zestaw 12 próbek paliw zapakowanych w walizkę/gablotkę z opisem paliw</v>
      </c>
      <c r="D10" s="78">
        <v>1</v>
      </c>
      <c r="E10" s="26">
        <f>zbiorówka!E10</f>
        <v>0</v>
      </c>
      <c r="F10" s="26">
        <f t="shared" si="0"/>
        <v>0</v>
      </c>
      <c r="G10" s="27">
        <f>zbiorówka!G10</f>
        <v>0</v>
      </c>
      <c r="H10" s="22">
        <f t="shared" si="1"/>
        <v>0</v>
      </c>
      <c r="I10" s="19">
        <f t="shared" si="2"/>
        <v>0</v>
      </c>
      <c r="J10" s="29">
        <f t="shared" si="3"/>
        <v>0</v>
      </c>
    </row>
    <row r="11" spans="1:10" s="2" customFormat="1" ht="25.5">
      <c r="A11" s="28">
        <v>7</v>
      </c>
      <c r="B11" s="45" t="str">
        <f>zbiorówka!B11</f>
        <v>Metale i ich stopy</v>
      </c>
      <c r="C11" s="25" t="str">
        <f>zbiorówka!C11</f>
        <v>Zestaw min. 12 płytek z różnych metali i ich stopów, z ich oznaczeniami/nazwami. Płytki w opakowaniu - walizka/skrzynka.</v>
      </c>
      <c r="D11" s="78">
        <v>1</v>
      </c>
      <c r="E11" s="26">
        <f>zbiorówka!E11</f>
        <v>0</v>
      </c>
      <c r="F11" s="26">
        <f t="shared" si="0"/>
        <v>0</v>
      </c>
      <c r="G11" s="27">
        <f>zbiorówka!G11</f>
        <v>0</v>
      </c>
      <c r="H11" s="22">
        <f t="shared" si="1"/>
        <v>0</v>
      </c>
      <c r="I11" s="19">
        <f t="shared" si="2"/>
        <v>0</v>
      </c>
      <c r="J11" s="29">
        <f t="shared" si="3"/>
        <v>0</v>
      </c>
    </row>
    <row r="12" spans="1:10" s="2" customFormat="1" ht="51">
      <c r="A12" s="28">
        <v>8</v>
      </c>
      <c r="B12" s="45" t="str">
        <f>zbiorówka!B12</f>
        <v>Suszarka do próbówek z tacką do ociekania</v>
      </c>
      <c r="C12" s="25" t="str">
        <f>zbiorówka!C12</f>
        <v>Suszarka do próbówek z tacką do ociekania. Końcówki prętów zabezpieczone gumkami. Wymiary orientacyjne: Wysokość ok 45cm, Szerokość: ok35cm, Głębokość: ok15cm</v>
      </c>
      <c r="D12" s="78">
        <v>6</v>
      </c>
      <c r="E12" s="26">
        <f>zbiorówka!E12</f>
        <v>0</v>
      </c>
      <c r="F12" s="26">
        <f t="shared" si="0"/>
        <v>0</v>
      </c>
      <c r="G12" s="27">
        <f>zbiorówka!G12</f>
        <v>0</v>
      </c>
      <c r="H12" s="22">
        <f t="shared" si="1"/>
        <v>0</v>
      </c>
      <c r="I12" s="19">
        <f t="shared" si="2"/>
        <v>0</v>
      </c>
      <c r="J12" s="29">
        <f t="shared" si="3"/>
        <v>0</v>
      </c>
    </row>
    <row r="13" spans="1:10" s="2" customFormat="1" ht="51">
      <c r="A13" s="28">
        <v>9</v>
      </c>
      <c r="B13" s="45" t="str">
        <f>zbiorówka!B13</f>
        <v>Taca do przenoszenia próbówek i odczynników</v>
      </c>
      <c r="C13" s="25" t="str">
        <f>zbiorówka!C13</f>
        <v>Plastikowy pojemnik z uchwytami, po bokach otwory na probówki: 6 otworówxok.20mm, 8otworówxok.16mm, 8otworówxok.8mm Wymiary pojemnika ok.: 30x10x20cm</v>
      </c>
      <c r="D13" s="78">
        <v>6</v>
      </c>
      <c r="E13" s="26">
        <f>zbiorówka!E13</f>
        <v>0</v>
      </c>
      <c r="F13" s="26">
        <f t="shared" si="0"/>
        <v>0</v>
      </c>
      <c r="G13" s="27">
        <f>zbiorówka!G13</f>
        <v>0</v>
      </c>
      <c r="H13" s="22">
        <f t="shared" si="1"/>
        <v>0</v>
      </c>
      <c r="I13" s="19">
        <f t="shared" si="2"/>
        <v>0</v>
      </c>
      <c r="J13" s="29">
        <f t="shared" si="3"/>
        <v>0</v>
      </c>
    </row>
    <row r="14" spans="1:10" s="2" customFormat="1" ht="25.5">
      <c r="A14" s="28">
        <v>10</v>
      </c>
      <c r="B14" s="45" t="str">
        <f>zbiorówka!B14</f>
        <v>Termometr -10 do 110 C</v>
      </c>
      <c r="C14" s="25" t="str">
        <f>zbiorówka!C14</f>
        <v>Termometr alkoholowy. Zakres pomiaru od -10 do 110 0C.</v>
      </c>
      <c r="D14" s="78">
        <v>6</v>
      </c>
      <c r="E14" s="26">
        <f>zbiorówka!E14</f>
        <v>0</v>
      </c>
      <c r="F14" s="26">
        <f t="shared" si="0"/>
        <v>0</v>
      </c>
      <c r="G14" s="27">
        <f>zbiorówka!G14</f>
        <v>0</v>
      </c>
      <c r="H14" s="22">
        <f t="shared" si="1"/>
        <v>0</v>
      </c>
      <c r="I14" s="19">
        <f t="shared" si="2"/>
        <v>0</v>
      </c>
      <c r="J14" s="29">
        <f t="shared" si="3"/>
        <v>0</v>
      </c>
    </row>
    <row r="15" spans="1:10" s="2" customFormat="1" ht="25.5">
      <c r="A15" s="28">
        <v>11</v>
      </c>
      <c r="B15" s="45" t="str">
        <f>zbiorówka!B15</f>
        <v xml:space="preserve">Aparat Hoffmana </v>
      </c>
      <c r="C15" s="25" t="str">
        <f>zbiorówka!C15</f>
        <v>Przyrząd (tzw. Eudiometrem Hofmanna) - statyw z trzema połączonymi ze sobą cylindrami szklanymi (środkowy otwarty, boczne z zaworami, wyposażone w elektrody). W zestawie zasilacz.</v>
      </c>
      <c r="D15" s="78">
        <v>1</v>
      </c>
      <c r="E15" s="26">
        <f>zbiorówka!E15</f>
        <v>0</v>
      </c>
      <c r="F15" s="26">
        <f t="shared" si="0"/>
        <v>0</v>
      </c>
      <c r="G15" s="27">
        <f>zbiorówka!G15</f>
        <v>0</v>
      </c>
      <c r="H15" s="22">
        <f t="shared" si="1"/>
        <v>0</v>
      </c>
      <c r="I15" s="19">
        <f t="shared" si="2"/>
        <v>0</v>
      </c>
      <c r="J15" s="29">
        <f t="shared" si="3"/>
        <v>0</v>
      </c>
    </row>
    <row r="16" spans="1:10" s="2" customFormat="1" ht="38.25">
      <c r="A16" s="28">
        <v>12</v>
      </c>
      <c r="B16" s="45" t="str">
        <f>zbiorówka!B16</f>
        <v>Zestaw do ekstrakcji ze statywem</v>
      </c>
      <c r="C16" s="25" t="str">
        <f>zbiorówka!C16</f>
        <v>W skład zestawu wchodzi: ekstraktor, chłodnica, kolba płaskodenna, trójnóg, siatka z krążkiem ceramicznym, palnik spirytusowy, wąż 2szt., łapy i łączniki do zmontowania zestawu, Opakowanie plastikowe wyłożone pianką.</v>
      </c>
      <c r="D16" s="78">
        <v>1</v>
      </c>
      <c r="E16" s="26">
        <f>zbiorówka!E16</f>
        <v>0</v>
      </c>
      <c r="F16" s="26">
        <f t="shared" si="0"/>
        <v>0</v>
      </c>
      <c r="G16" s="27">
        <f>zbiorówka!G16</f>
        <v>0</v>
      </c>
      <c r="H16" s="22">
        <f t="shared" si="1"/>
        <v>0</v>
      </c>
      <c r="I16" s="19">
        <f t="shared" si="2"/>
        <v>0</v>
      </c>
      <c r="J16" s="29">
        <f t="shared" si="3"/>
        <v>0</v>
      </c>
    </row>
    <row r="17" spans="1:10" s="2" customFormat="1" ht="38.25">
      <c r="A17" s="28">
        <v>13</v>
      </c>
      <c r="B17" s="45" t="str">
        <f>zbiorówka!B17</f>
        <v>Zestaw do wytwarzania gazu</v>
      </c>
      <c r="C17" s="25" t="str">
        <f>zbiorówka!C17</f>
        <v>W skład zestawu wchodzi (przykładowo): butelka do wytwarzania gazu, biureta do pobierania gazu, trójnóg, siatka z krążkiem ceramicznym, palnik spirytusowy, wąż 2szt., łapy i łączniki do zmontowania zestawu, Opakowanie - pojemnik plastikowy wyłożony pianką.</v>
      </c>
      <c r="D17" s="78">
        <v>1</v>
      </c>
      <c r="E17" s="26">
        <f>zbiorówka!E17</f>
        <v>0</v>
      </c>
      <c r="F17" s="26">
        <f t="shared" si="0"/>
        <v>0</v>
      </c>
      <c r="G17" s="27">
        <f>zbiorówka!G17</f>
        <v>0</v>
      </c>
      <c r="H17" s="22">
        <f t="shared" si="1"/>
        <v>0</v>
      </c>
      <c r="I17" s="19">
        <f t="shared" si="2"/>
        <v>0</v>
      </c>
      <c r="J17" s="29">
        <f t="shared" si="3"/>
        <v>0</v>
      </c>
    </row>
    <row r="18" spans="1:10" s="2" customFormat="1" ht="38.25">
      <c r="A18" s="28">
        <v>14</v>
      </c>
      <c r="B18" s="45" t="str">
        <f>zbiorówka!B18</f>
        <v xml:space="preserve">Zestaw do destylacji ze statywem </v>
      </c>
      <c r="C18" s="25" t="str">
        <f>zbiorówka!C18</f>
        <v>W skład zestawu wchodzi (przykładowo): statyw, chłodnica z nasadką, wąż 2szt., kolba destylacyjna orągłodenna, łapy zaciskowej łączniki do zmontowania zestawu, trójnóg, siatka z krążkiem ceramicznym, palnik.</v>
      </c>
      <c r="D18" s="78">
        <v>3</v>
      </c>
      <c r="E18" s="26">
        <f>zbiorówka!E18</f>
        <v>0</v>
      </c>
      <c r="F18" s="26">
        <f t="shared" si="0"/>
        <v>0</v>
      </c>
      <c r="G18" s="27">
        <f>zbiorówka!G18</f>
        <v>0</v>
      </c>
      <c r="H18" s="22">
        <f t="shared" si="1"/>
        <v>0</v>
      </c>
      <c r="I18" s="19">
        <f t="shared" si="2"/>
        <v>0</v>
      </c>
      <c r="J18" s="29">
        <f t="shared" si="3"/>
        <v>0</v>
      </c>
    </row>
    <row r="19" spans="1:10" s="2" customFormat="1" ht="165.75">
      <c r="A19" s="28">
        <v>15</v>
      </c>
      <c r="B19" s="45" t="str">
        <f>zbiorówka!B19</f>
        <v xml:space="preserve">Komplet szkła wersja rozbudowana </v>
      </c>
      <c r="C19" s="25" t="str">
        <f>zbiorówka!C19</f>
        <v>Komplet szkła laboratoryjnego, wyposażenie pracowni w szkole podstawowej, zgodny z podstawą programową - w zestawie (przykładowo): 1. Chłodnica Liebiga - 1 szt. 2. Kolba destylacyjna 100 ml - 1 szt. 3. Kolba płaskodenna 250 ml - 1 szt. 4. Kolba stożkowa 200 ml - 2 szt. 5. Krystalizator z wlewem - 2 szt. 6. Lejek szklany - 1 szt. 7. Moździerz porcelanowy z tłuczkiem - 1 szt. 8. Parownica porcelanowa - 1 szt. 9. Pipeta miarowa 5 ml - 1 szt. 10. Cylinder miarowy 100 ml - 1 szt.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rurek o różnych przekrojach i długościach, proste, zgięte - różne kąty, dwukrotnie zgięte, kapilarne 20. Rurka gumowa- 1 szt.
21. Korki gumowe różne min. 10 szt 22. Szkiełko zegarkowe - 4 szt. 23. Zlewka: 250 ml - 1 szt.niska; 100 ml - 1 szt.; wysoka 250 ml - 1 szt.24. Tryskawka - 1 szt. 25. Termometr  0 - 200 st.C - 1 szt.26. Butla laboratoryjna 100 ml - 2 szt.27. Probówka z tubusem  - 1 szt.28. Rozdzielacz cylindryczny 50 ml - 1 szt.</v>
      </c>
      <c r="D19" s="78">
        <v>3</v>
      </c>
      <c r="E19" s="26">
        <f>zbiorówka!E19</f>
        <v>0</v>
      </c>
      <c r="F19" s="26">
        <f t="shared" si="0"/>
        <v>0</v>
      </c>
      <c r="G19" s="27">
        <f>zbiorówka!G19</f>
        <v>0</v>
      </c>
      <c r="H19" s="22">
        <f t="shared" si="1"/>
        <v>0</v>
      </c>
      <c r="I19" s="19">
        <f t="shared" si="2"/>
        <v>0</v>
      </c>
      <c r="J19" s="29">
        <f t="shared" si="3"/>
        <v>0</v>
      </c>
    </row>
    <row r="20" spans="1:10" s="2" customFormat="1" ht="25.5">
      <c r="A20" s="28">
        <v>16</v>
      </c>
      <c r="B20" s="45" t="str">
        <f>zbiorówka!B20</f>
        <v>Rodzaje metali-12 płytek</v>
      </c>
      <c r="C20" s="25" t="str">
        <f>zbiorówka!C20</f>
        <v>Zestaw min. 12 płytek z różnych metali, z oznaczeniami do identyfikacji metalu. Wymiary płytki ok. 50x25mm</v>
      </c>
      <c r="D20" s="78">
        <v>1</v>
      </c>
      <c r="E20" s="26">
        <f>zbiorówka!E20</f>
        <v>0</v>
      </c>
      <c r="F20" s="26">
        <f t="shared" si="0"/>
        <v>0</v>
      </c>
      <c r="G20" s="27">
        <f>zbiorówka!G20</f>
        <v>0</v>
      </c>
      <c r="H20" s="22">
        <f t="shared" si="1"/>
        <v>0</v>
      </c>
      <c r="I20" s="19">
        <f t="shared" si="2"/>
        <v>0</v>
      </c>
      <c r="J20" s="29">
        <f t="shared" si="3"/>
        <v>0</v>
      </c>
    </row>
    <row r="21" spans="1:10" s="2" customFormat="1" ht="25.5">
      <c r="A21" s="28">
        <v>17</v>
      </c>
      <c r="B21" s="45" t="str">
        <f>zbiorówka!B21</f>
        <v>Palnik spirytusowy</v>
      </c>
      <c r="C21" s="25" t="str">
        <f>zbiorówka!C21</f>
        <v xml:space="preserve">Palnik alkoholowy, spirytusowy. Pojemność 100ml.  </v>
      </c>
      <c r="D21" s="78">
        <v>6</v>
      </c>
      <c r="E21" s="26">
        <f>zbiorówka!E21</f>
        <v>0</v>
      </c>
      <c r="F21" s="26">
        <f t="shared" si="0"/>
        <v>0</v>
      </c>
      <c r="G21" s="27">
        <f>zbiorówka!G21</f>
        <v>0</v>
      </c>
      <c r="H21" s="22">
        <f t="shared" si="1"/>
        <v>0</v>
      </c>
      <c r="I21" s="19">
        <f t="shared" si="2"/>
        <v>0</v>
      </c>
      <c r="J21" s="29">
        <f t="shared" si="3"/>
        <v>0</v>
      </c>
    </row>
    <row r="22" spans="1:10" s="2" customFormat="1" ht="51">
      <c r="A22" s="28">
        <v>18</v>
      </c>
      <c r="B22" s="45" t="str">
        <f>zbiorówka!B22</f>
        <v>Szkolny model atomu</v>
      </c>
      <c r="C22" s="25" t="str">
        <f>zbiorówka!C22</f>
        <v>Model atomu wg Bohra- skład zestawu wchodzą:
-pudełko: pokrywka i podstawa -  z oznaczonymi powłokami elektronowymi
- 90 krążków 30 oznaczonych "+", 30 "-" i 30 gładkich
-instrukcja wraz z ćwiczeniami</v>
      </c>
      <c r="D22" s="78">
        <v>15</v>
      </c>
      <c r="E22" s="26">
        <f>zbiorówka!E22</f>
        <v>0</v>
      </c>
      <c r="F22" s="26">
        <f t="shared" si="0"/>
        <v>0</v>
      </c>
      <c r="G22" s="27">
        <f>zbiorówka!G22</f>
        <v>0</v>
      </c>
      <c r="H22" s="22">
        <f t="shared" si="1"/>
        <v>0</v>
      </c>
      <c r="I22" s="19">
        <f t="shared" si="2"/>
        <v>0</v>
      </c>
      <c r="J22" s="29">
        <f t="shared" si="3"/>
        <v>0</v>
      </c>
    </row>
    <row r="23" spans="1:10" s="2" customFormat="1" ht="25.5">
      <c r="A23" s="28">
        <v>19</v>
      </c>
      <c r="B23" s="45" t="str">
        <f>zbiorówka!B23</f>
        <v>Model atomu 3D</v>
      </c>
      <c r="C23" s="25" t="str">
        <f>zbiorówka!C23</f>
        <v>Trójwymiarowy model przekroju atomu, z orbitami elektronowe w postaci chmur elektronów. Wymiary: Średnica atomu: ok 30cm Wysokość modelu: ok 40cm</v>
      </c>
      <c r="D23" s="78">
        <v>1</v>
      </c>
      <c r="E23" s="26">
        <f>zbiorówka!E23</f>
        <v>0</v>
      </c>
      <c r="F23" s="26">
        <f t="shared" si="0"/>
        <v>0</v>
      </c>
      <c r="G23" s="27">
        <f>zbiorówka!G23</f>
        <v>0</v>
      </c>
      <c r="H23" s="22">
        <f t="shared" si="1"/>
        <v>0</v>
      </c>
      <c r="I23" s="19">
        <f t="shared" si="2"/>
        <v>0</v>
      </c>
      <c r="J23" s="29">
        <f t="shared" si="3"/>
        <v>0</v>
      </c>
    </row>
    <row r="24" spans="1:10" s="2" customFormat="1" ht="25.5">
      <c r="A24" s="28">
        <v>20</v>
      </c>
      <c r="B24" s="45" t="str">
        <f>zbiorówka!B24</f>
        <v>Model fullerenu C60</v>
      </c>
      <c r="C24" s="25" t="str">
        <f>zbiorówka!C24</f>
        <v>Model cząsteczki fullerenu C60 -  wymiar min 25 cm.</v>
      </c>
      <c r="D24" s="78">
        <v>1</v>
      </c>
      <c r="E24" s="26">
        <f>zbiorówka!E24</f>
        <v>0</v>
      </c>
      <c r="F24" s="26">
        <f t="shared" si="0"/>
        <v>0</v>
      </c>
      <c r="G24" s="27">
        <f>zbiorówka!G24</f>
        <v>0</v>
      </c>
      <c r="H24" s="22">
        <f t="shared" si="1"/>
        <v>0</v>
      </c>
      <c r="I24" s="19">
        <f t="shared" si="2"/>
        <v>0</v>
      </c>
      <c r="J24" s="29">
        <f t="shared" si="3"/>
        <v>0</v>
      </c>
    </row>
    <row r="25" spans="1:10" s="2" customFormat="1">
      <c r="A25" s="28">
        <v>21</v>
      </c>
      <c r="B25" s="45" t="str">
        <f>zbiorówka!B25</f>
        <v>Model grafitu</v>
      </c>
      <c r="C25" s="25" t="str">
        <f>zbiorówka!C25</f>
        <v>Model przedstawiający strukturę  grafitu (min. 3 warstwy)</v>
      </c>
      <c r="D25" s="78">
        <v>1</v>
      </c>
      <c r="E25" s="26">
        <f>zbiorówka!E25</f>
        <v>0</v>
      </c>
      <c r="F25" s="26">
        <f t="shared" si="0"/>
        <v>0</v>
      </c>
      <c r="G25" s="27">
        <f>zbiorówka!G25</f>
        <v>0</v>
      </c>
      <c r="H25" s="22">
        <f t="shared" si="1"/>
        <v>0</v>
      </c>
      <c r="I25" s="19">
        <f t="shared" si="2"/>
        <v>0</v>
      </c>
      <c r="J25" s="29">
        <f t="shared" si="3"/>
        <v>0</v>
      </c>
    </row>
    <row r="26" spans="1:10" s="2" customFormat="1" ht="25.5">
      <c r="A26" s="28">
        <v>22</v>
      </c>
      <c r="B26" s="45" t="str">
        <f>zbiorówka!B26</f>
        <v>Model chlorku-sodu</v>
      </c>
      <c r="C26" s="25" t="str">
        <f>zbiorówka!C26</f>
        <v>Model przedstawiający strukturę krystaliczną NaCl - jony chloru i sodu w różnych kolorach</v>
      </c>
      <c r="D26" s="78">
        <v>1</v>
      </c>
      <c r="E26" s="26">
        <f>zbiorówka!E26</f>
        <v>0</v>
      </c>
      <c r="F26" s="26">
        <f t="shared" si="0"/>
        <v>0</v>
      </c>
      <c r="G26" s="27">
        <f>zbiorówka!G26</f>
        <v>0</v>
      </c>
      <c r="H26" s="22">
        <f t="shared" si="1"/>
        <v>0</v>
      </c>
      <c r="I26" s="19">
        <f t="shared" si="2"/>
        <v>0</v>
      </c>
      <c r="J26" s="29">
        <f t="shared" si="3"/>
        <v>0</v>
      </c>
    </row>
    <row r="27" spans="1:10" s="2" customFormat="1" ht="38.25">
      <c r="A27" s="28">
        <v>23</v>
      </c>
      <c r="B27" s="45" t="str">
        <f>zbiorówka!B27</f>
        <v>Model kryształu diamentu</v>
      </c>
      <c r="C27" s="25" t="str">
        <f>zbiorówka!C27</f>
        <v>Model przedstawiający strukturę krystaliczną diamentu.</v>
      </c>
      <c r="D27" s="78">
        <v>1</v>
      </c>
      <c r="E27" s="26">
        <f>zbiorówka!E27</f>
        <v>0</v>
      </c>
      <c r="F27" s="26">
        <f t="shared" si="0"/>
        <v>0</v>
      </c>
      <c r="G27" s="27">
        <f>zbiorówka!G27</f>
        <v>0</v>
      </c>
      <c r="H27" s="22">
        <f t="shared" si="1"/>
        <v>0</v>
      </c>
      <c r="I27" s="19">
        <f t="shared" si="2"/>
        <v>0</v>
      </c>
      <c r="J27" s="29">
        <f t="shared" si="3"/>
        <v>0</v>
      </c>
    </row>
    <row r="28" spans="1:10" s="2" customFormat="1" ht="51">
      <c r="A28" s="28">
        <v>24</v>
      </c>
      <c r="B28" s="45" t="str">
        <f>zbiorówka!B28</f>
        <v>Modele atomów - zestaw podstawowy</v>
      </c>
      <c r="C28" s="25" t="str">
        <f>zbiorówka!C28</f>
        <v>Zestaw kulek  i łączników z tworzywa sztucznego, pozwalających na budowę modeli atomów. W zestawie min. 75 różnego rodzaju kulek oraz ok.35 łączników (min 110 elementów).Całość zapakowana w pojemnik</v>
      </c>
      <c r="D28" s="78">
        <v>15</v>
      </c>
      <c r="E28" s="26">
        <f>zbiorówka!E28</f>
        <v>0</v>
      </c>
      <c r="F28" s="26">
        <f t="shared" si="0"/>
        <v>0</v>
      </c>
      <c r="G28" s="27">
        <f>zbiorówka!G28</f>
        <v>0</v>
      </c>
      <c r="H28" s="22">
        <f t="shared" si="1"/>
        <v>0</v>
      </c>
      <c r="I28" s="19">
        <f t="shared" si="2"/>
        <v>0</v>
      </c>
      <c r="J28" s="29">
        <f t="shared" si="3"/>
        <v>0</v>
      </c>
    </row>
    <row r="29" spans="1:10" s="2" customFormat="1" ht="51">
      <c r="A29" s="28">
        <v>25</v>
      </c>
      <c r="B29" s="45" t="str">
        <f>zbiorówka!B29</f>
        <v>Komplet szpatułek i łyżeczek do chemii</v>
      </c>
      <c r="C29" s="25" t="str">
        <f>zbiorówka!C29</f>
        <v xml:space="preserve">Zestaw zawiera co najmniej: 3 szt. różnie zgiętych łyżeczek do spalań oraz 3 szt. różnych rodzajów szpatułek.   </v>
      </c>
      <c r="D29" s="78">
        <v>1</v>
      </c>
      <c r="E29" s="26">
        <f>zbiorówka!E29</f>
        <v>0</v>
      </c>
      <c r="F29" s="26">
        <f t="shared" si="0"/>
        <v>0</v>
      </c>
      <c r="G29" s="27">
        <f>zbiorówka!G29</f>
        <v>0</v>
      </c>
      <c r="H29" s="22">
        <f t="shared" si="1"/>
        <v>0</v>
      </c>
      <c r="I29" s="19">
        <f t="shared" si="2"/>
        <v>0</v>
      </c>
      <c r="J29" s="29">
        <f t="shared" si="3"/>
        <v>0</v>
      </c>
    </row>
    <row r="30" spans="1:10" s="2" customFormat="1" ht="51">
      <c r="A30" s="28">
        <v>26</v>
      </c>
      <c r="B30" s="45" t="str">
        <f>zbiorówka!B30</f>
        <v>Modele atomów - zestaw poszerzony</v>
      </c>
      <c r="C30" s="25" t="str">
        <f>zbiorówka!C30</f>
        <v>Zestaw kulek i łączników z tworzywa sztucznego, pozwalających na budowę modeli atomów. W zestawie min. 350 różnych kulek oraz 180 łączników - łącznie min 530 elementów. Całość zapakowana w pojemnik.</v>
      </c>
      <c r="D30" s="78">
        <v>1</v>
      </c>
      <c r="E30" s="26">
        <f>zbiorówka!E30</f>
        <v>0</v>
      </c>
      <c r="F30" s="26">
        <f t="shared" si="0"/>
        <v>0</v>
      </c>
      <c r="G30" s="27">
        <f>zbiorówka!G30</f>
        <v>0</v>
      </c>
      <c r="H30" s="22">
        <f t="shared" si="1"/>
        <v>0</v>
      </c>
      <c r="I30" s="19">
        <f t="shared" si="2"/>
        <v>0</v>
      </c>
      <c r="J30" s="29">
        <f t="shared" si="3"/>
        <v>0</v>
      </c>
    </row>
    <row r="31" spans="1:10" s="2" customFormat="1" ht="63.75">
      <c r="A31" s="28">
        <v>27</v>
      </c>
      <c r="B31" s="45" t="str">
        <f>zbiorówka!B31</f>
        <v xml:space="preserve">Zestaw odczynników i chemikaliów do nauki chemii w szkołach  </v>
      </c>
      <c r="C31" s="25" t="str">
        <f>zbiorówka!C31</f>
        <v>Zestaw odczynników, wskaźników, chemikaliów, substancji - do nauki chemii zgodnie z podstawą programową szkoły podstawowej. Minimum 50 pozycji.</v>
      </c>
      <c r="D31" s="78">
        <v>1</v>
      </c>
      <c r="E31" s="26">
        <f>zbiorówka!E31</f>
        <v>0</v>
      </c>
      <c r="F31" s="26">
        <f t="shared" si="0"/>
        <v>0</v>
      </c>
      <c r="G31" s="27">
        <f>zbiorówka!G31</f>
        <v>0</v>
      </c>
      <c r="H31" s="22">
        <f t="shared" si="1"/>
        <v>0</v>
      </c>
      <c r="I31" s="19">
        <f t="shared" si="2"/>
        <v>0</v>
      </c>
      <c r="J31" s="29">
        <f t="shared" si="3"/>
        <v>0</v>
      </c>
    </row>
    <row r="32" spans="1:10" s="2" customFormat="1" ht="114.75">
      <c r="A32" s="28">
        <v>28</v>
      </c>
      <c r="B32" s="45" t="str">
        <f>zbiorówka!B32</f>
        <v>Statyw laboratoryjny szkolny z wyposażeniem</v>
      </c>
      <c r="C32" s="25" t="str">
        <f>zbiorówka!C32</f>
        <v>W skład zestawu wchodzą:
- statyw - metalowa podstawa z prętem
- łącznik krzyżowy 5szt.
- łapa do kolb duża
- łapa do kolb mała
-łapa do biuret podwójna
-łapa do chłodnic
-pierścień zamknięty o średnicy ok 9 cm
-pierścień otwarty o średnicy ok 6 cm</v>
      </c>
      <c r="D32" s="78">
        <v>6</v>
      </c>
      <c r="E32" s="26">
        <f>zbiorówka!E32</f>
        <v>0</v>
      </c>
      <c r="F32" s="26">
        <f t="shared" si="0"/>
        <v>0</v>
      </c>
      <c r="G32" s="27">
        <f>zbiorówka!G32</f>
        <v>0</v>
      </c>
      <c r="H32" s="22">
        <f t="shared" si="1"/>
        <v>0</v>
      </c>
      <c r="I32" s="19">
        <f t="shared" si="2"/>
        <v>0</v>
      </c>
      <c r="J32" s="29">
        <f t="shared" si="3"/>
        <v>0</v>
      </c>
    </row>
    <row r="33" spans="1:10" s="2" customFormat="1" ht="63.75">
      <c r="A33" s="28">
        <v>29</v>
      </c>
      <c r="B33" s="45" t="str">
        <f>zbiorówka!B33</f>
        <v>Statyw demonstracyjny</v>
      </c>
      <c r="C33" s="25" t="str">
        <f>zbiorówka!C33</f>
        <v>W skład zestawu wchodzą:
- statyw - metalowa podstawa z prętem
- łącznik krzyżowy min. 5szt.
- łapy do szkła laboratoryjnego - min. 2 szt
-pierścienie o różnych średnicach - 3 szt</v>
      </c>
      <c r="D33" s="78">
        <v>1</v>
      </c>
      <c r="E33" s="26">
        <f>zbiorówka!E33</f>
        <v>0</v>
      </c>
      <c r="F33" s="26">
        <f t="shared" si="0"/>
        <v>0</v>
      </c>
      <c r="G33" s="27">
        <f>zbiorówka!G33</f>
        <v>0</v>
      </c>
      <c r="H33" s="22">
        <f t="shared" si="1"/>
        <v>0</v>
      </c>
      <c r="I33" s="19">
        <f t="shared" si="2"/>
        <v>0</v>
      </c>
      <c r="J33" s="29">
        <f t="shared" si="3"/>
        <v>0</v>
      </c>
    </row>
    <row r="34" spans="1:10" s="2" customFormat="1" ht="51">
      <c r="A34" s="28">
        <v>30</v>
      </c>
      <c r="B34" s="45" t="str">
        <f>zbiorówka!B34</f>
        <v xml:space="preserve">Podnośnik laboratoryjny stal nierdzewna </v>
      </c>
      <c r="C34" s="25" t="str">
        <f>zbiorówka!C34</f>
        <v>Podnośnik mechaniczny - laboratoryjny. Stolik i podstawa wykonane ze stali nierdzewnej. Płynna regulacja wysokości. Zakres regulacji: max. 250 mm. Wymiary stolika: ok.150 x 150 mm</v>
      </c>
      <c r="D34" s="78">
        <v>1</v>
      </c>
      <c r="E34" s="26">
        <f>zbiorówka!E34</f>
        <v>0</v>
      </c>
      <c r="F34" s="26">
        <f t="shared" si="0"/>
        <v>0</v>
      </c>
      <c r="G34" s="27">
        <f>zbiorówka!G34</f>
        <v>0</v>
      </c>
      <c r="H34" s="22">
        <f t="shared" si="1"/>
        <v>0</v>
      </c>
      <c r="I34" s="19">
        <f t="shared" si="2"/>
        <v>0</v>
      </c>
      <c r="J34" s="29">
        <f t="shared" si="3"/>
        <v>0</v>
      </c>
    </row>
    <row r="35" spans="1:10" s="2" customFormat="1" ht="76.5">
      <c r="A35" s="28">
        <v>31</v>
      </c>
      <c r="B35" s="45" t="str">
        <f>zbiorówka!B35</f>
        <v>Układ okresowy pierwiastków chemicznych - część chemiczna</v>
      </c>
      <c r="C35" s="25" t="str">
        <f>zbiorówka!C35</f>
        <v>Plansza dydaktyczna jednostronna w formacie min 200cm x 140 cm prezentująca część chemiczną układu okresowego pierwiastków.</v>
      </c>
      <c r="D35" s="78">
        <v>1</v>
      </c>
      <c r="E35" s="26">
        <f>zbiorówka!E35</f>
        <v>0</v>
      </c>
      <c r="F35" s="26">
        <f t="shared" si="0"/>
        <v>0</v>
      </c>
      <c r="G35" s="27">
        <f>zbiorówka!G35</f>
        <v>0</v>
      </c>
      <c r="H35" s="22">
        <f t="shared" si="1"/>
        <v>0</v>
      </c>
      <c r="I35" s="19">
        <f t="shared" si="2"/>
        <v>0</v>
      </c>
      <c r="J35" s="29">
        <f t="shared" si="3"/>
        <v>0</v>
      </c>
    </row>
    <row r="36" spans="1:10" s="2" customFormat="1" ht="38.25">
      <c r="A36" s="28">
        <v>32</v>
      </c>
      <c r="B36" s="45" t="str">
        <f>zbiorówka!B36</f>
        <v>Tabela rozpuszczalności</v>
      </c>
      <c r="C36" s="25" t="str">
        <f>zbiorówka!C36</f>
        <v>Plansza dydaktyczna w formacie min 100x70 cm, foliowana, oprawiona, z możliwością zawieszania</v>
      </c>
      <c r="D36" s="78">
        <v>1</v>
      </c>
      <c r="E36" s="26">
        <f>zbiorówka!E36</f>
        <v>0</v>
      </c>
      <c r="F36" s="26">
        <f t="shared" si="0"/>
        <v>0</v>
      </c>
      <c r="G36" s="27">
        <f>zbiorówka!G36</f>
        <v>0</v>
      </c>
      <c r="H36" s="22">
        <f t="shared" si="1"/>
        <v>0</v>
      </c>
      <c r="I36" s="19">
        <f t="shared" si="2"/>
        <v>0</v>
      </c>
      <c r="J36" s="29">
        <f t="shared" si="3"/>
        <v>0</v>
      </c>
    </row>
    <row r="37" spans="1:10" s="2" customFormat="1" ht="89.25">
      <c r="A37" s="28">
        <v>33</v>
      </c>
      <c r="B37" s="45" t="str">
        <f>zbiorówka!B37</f>
        <v>Komplet plansz do chemii</v>
      </c>
      <c r="C37" s="25" t="str">
        <f>zbiorówka!C37</f>
        <v>Zestaw plansz chemicznych o wymiarach min 70cm x 100cm:
1.Tabela rozpuszczalności
2.Układ okresowy pierwiastków
3.Skala elektroujemności według Paulinga
4.Wiązania chemiczne
5.Kwasy nieorganiczne (beztlenowe)
6.Budowa materii</v>
      </c>
      <c r="D37" s="78">
        <v>1</v>
      </c>
      <c r="E37" s="26">
        <f>zbiorówka!E37</f>
        <v>0</v>
      </c>
      <c r="F37" s="26">
        <f t="shared" si="0"/>
        <v>0</v>
      </c>
      <c r="G37" s="27">
        <f>zbiorówka!G37</f>
        <v>0</v>
      </c>
      <c r="H37" s="22">
        <f t="shared" si="1"/>
        <v>0</v>
      </c>
      <c r="I37" s="19">
        <f t="shared" si="2"/>
        <v>0</v>
      </c>
      <c r="J37" s="29">
        <f t="shared" si="3"/>
        <v>0</v>
      </c>
    </row>
    <row r="38" spans="1:10" s="2" customFormat="1" ht="51">
      <c r="A38" s="28">
        <v>34</v>
      </c>
      <c r="B38" s="45" t="str">
        <f>zbiorówka!B38</f>
        <v>Plansze interaktywne chemia</v>
      </c>
      <c r="C38" s="25" t="str">
        <f>zbiorówka!C38</f>
        <v>Program edukacyjny, tematyka - chemia -poziom szkoła podstawowa. W programie ilustracje, fotografie, animacje, filmy pokazujące np. doświadczenia chemiczne, reakcje chemiczne, budowę atomów i cząsteczek, tabelę rozpuszczalności, przykłady zastosowań substancji i procesów chemicznych w życiu codziennym
Program współpracuje z rzutnikiem lub tablicą interaktywną.</v>
      </c>
      <c r="D38" s="78">
        <v>1</v>
      </c>
      <c r="E38" s="26">
        <f>zbiorówka!E38</f>
        <v>0</v>
      </c>
      <c r="F38" s="26">
        <f t="shared" si="0"/>
        <v>0</v>
      </c>
      <c r="G38" s="27">
        <f>zbiorówka!G38</f>
        <v>0</v>
      </c>
      <c r="H38" s="22">
        <f t="shared" si="1"/>
        <v>0</v>
      </c>
      <c r="I38" s="19">
        <f t="shared" si="2"/>
        <v>0</v>
      </c>
      <c r="J38" s="29">
        <f t="shared" si="3"/>
        <v>0</v>
      </c>
    </row>
    <row r="39" spans="1:10" s="2" customFormat="1" ht="38.25">
      <c r="A39" s="28">
        <v>35</v>
      </c>
      <c r="B39" s="45" t="str">
        <f>zbiorówka!B39</f>
        <v>Waga szkolna elektroniczna 500g/0.1g</v>
      </c>
      <c r="C39" s="25" t="str">
        <f>zbiorówka!C39</f>
        <v xml:space="preserve">Wyświetlacz cyfrowy, Zasilanie: bateria., Maksymalne obciążenie 500g, Dokładność 0.1g, </v>
      </c>
      <c r="D39" s="78">
        <v>3</v>
      </c>
      <c r="E39" s="26">
        <f>zbiorówka!E39</f>
        <v>0</v>
      </c>
      <c r="F39" s="26">
        <f t="shared" si="0"/>
        <v>0</v>
      </c>
      <c r="G39" s="27">
        <f>zbiorówka!G39</f>
        <v>0</v>
      </c>
      <c r="H39" s="22">
        <f t="shared" si="1"/>
        <v>0</v>
      </c>
      <c r="I39" s="19">
        <f t="shared" si="2"/>
        <v>0</v>
      </c>
      <c r="J39" s="29">
        <f t="shared" si="3"/>
        <v>0</v>
      </c>
    </row>
    <row r="40" spans="1:10" s="2" customFormat="1" ht="38.25">
      <c r="A40" s="28">
        <v>36</v>
      </c>
      <c r="B40" s="45" t="str">
        <f>zbiorówka!B40</f>
        <v>Waga szalkowa laboratoryjna szkolna 500g</v>
      </c>
      <c r="C40" s="25" t="str">
        <f>zbiorówka!C40</f>
        <v>Waga szalkowa laboratoryjna. Zestaw zawiera ok.20 odważników od 10 mg do 200 g. Udźwig: 500g. Podziałka: 20mg</v>
      </c>
      <c r="D40" s="78">
        <v>2</v>
      </c>
      <c r="E40" s="26">
        <f>zbiorówka!E40</f>
        <v>0</v>
      </c>
      <c r="F40" s="26">
        <f t="shared" si="0"/>
        <v>0</v>
      </c>
      <c r="G40" s="27">
        <f>zbiorówka!G40</f>
        <v>0</v>
      </c>
      <c r="H40" s="22">
        <f t="shared" si="1"/>
        <v>0</v>
      </c>
      <c r="I40" s="19">
        <f t="shared" si="2"/>
        <v>0</v>
      </c>
      <c r="J40" s="29">
        <f t="shared" si="3"/>
        <v>0</v>
      </c>
    </row>
    <row r="41" spans="1:10" s="2" customFormat="1" ht="51">
      <c r="A41" s="28">
        <v>37</v>
      </c>
      <c r="B41" s="45" t="str">
        <f>zbiorówka!B41</f>
        <v>Zasilacz laboratoryjny prądu stałego 15V max 3A</v>
      </c>
      <c r="C41" s="25" t="str">
        <f>zbiorówka!C41</f>
        <v>Zasilacz laboratoryjny prądu stałego, z płynną regulacją. Wskaźniki cyfrowe 2xLCD niezależne. Specyfikacja techniczna: Napięcie wyjściowe: 0-30V, Prąd wyjściowy (max): 5A.</v>
      </c>
      <c r="D41" s="78">
        <v>1</v>
      </c>
      <c r="E41" s="26">
        <f>zbiorówka!E41</f>
        <v>0</v>
      </c>
      <c r="F41" s="26">
        <f t="shared" si="0"/>
        <v>0</v>
      </c>
      <c r="G41" s="27">
        <f>zbiorówka!G41</f>
        <v>0</v>
      </c>
      <c r="H41" s="22">
        <f t="shared" si="1"/>
        <v>0</v>
      </c>
      <c r="I41" s="19">
        <f t="shared" si="2"/>
        <v>0</v>
      </c>
      <c r="J41" s="29">
        <f t="shared" si="3"/>
        <v>0</v>
      </c>
    </row>
    <row r="42" spans="1:10" s="2" customFormat="1" ht="25.5">
      <c r="A42" s="28">
        <v>38</v>
      </c>
      <c r="B42" s="45" t="str">
        <f>zbiorówka!B42</f>
        <v>Okulary ochronne</v>
      </c>
      <c r="C42" s="25" t="str">
        <f>zbiorówka!C42</f>
        <v>Okulary ochronne z otworami wentylacyjnymi</v>
      </c>
      <c r="D42" s="78">
        <v>30</v>
      </c>
      <c r="E42" s="26">
        <f>zbiorówka!E42</f>
        <v>0</v>
      </c>
      <c r="F42" s="26">
        <f t="shared" si="0"/>
        <v>0</v>
      </c>
      <c r="G42" s="27">
        <f>zbiorówka!G42</f>
        <v>0</v>
      </c>
      <c r="H42" s="22">
        <f t="shared" si="1"/>
        <v>0</v>
      </c>
      <c r="I42" s="19">
        <f t="shared" si="2"/>
        <v>0</v>
      </c>
      <c r="J42" s="29">
        <f t="shared" si="3"/>
        <v>0</v>
      </c>
    </row>
    <row r="43" spans="1:10" s="2" customFormat="1" ht="25.5">
      <c r="A43" s="28">
        <v>39</v>
      </c>
      <c r="B43" s="45" t="str">
        <f>zbiorówka!B43</f>
        <v>Fartuchy ochronne</v>
      </c>
      <c r="C43" s="25" t="str">
        <f>zbiorówka!C43</f>
        <v>Fartuch z białego płótna (100% bawełna) z długimi rękawami, trzema kieszeniami, paskiem regulującym obwód oraz zapinane na guziki.</v>
      </c>
      <c r="D43" s="78">
        <v>30</v>
      </c>
      <c r="E43" s="26">
        <f>zbiorówka!E43</f>
        <v>0</v>
      </c>
      <c r="F43" s="26">
        <f t="shared" si="0"/>
        <v>0</v>
      </c>
      <c r="G43" s="27">
        <f>zbiorówka!G43</f>
        <v>0</v>
      </c>
      <c r="H43" s="22">
        <f t="shared" si="1"/>
        <v>0</v>
      </c>
      <c r="I43" s="19">
        <f t="shared" si="2"/>
        <v>0</v>
      </c>
      <c r="J43" s="29">
        <f t="shared" si="3"/>
        <v>0</v>
      </c>
    </row>
    <row r="44" spans="1:10" s="2" customFormat="1" ht="76.5">
      <c r="A44" s="28">
        <v>40</v>
      </c>
      <c r="B44" s="45" t="str">
        <f>zbiorówka!B44</f>
        <v>Apteczka</v>
      </c>
      <c r="C44" s="25" t="str">
        <f>zbiorówka!C44</f>
        <v>Apteczka w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44" s="78">
        <v>1</v>
      </c>
      <c r="E44" s="26">
        <f>zbiorówka!E44</f>
        <v>0</v>
      </c>
      <c r="F44" s="26">
        <f t="shared" si="0"/>
        <v>0</v>
      </c>
      <c r="G44" s="27">
        <f>zbiorówka!G44</f>
        <v>0</v>
      </c>
      <c r="H44" s="22">
        <f t="shared" si="1"/>
        <v>0</v>
      </c>
      <c r="I44" s="19">
        <f t="shared" si="2"/>
        <v>0</v>
      </c>
      <c r="J44" s="29">
        <f t="shared" si="3"/>
        <v>0</v>
      </c>
    </row>
    <row r="45" spans="1:10" s="2" customFormat="1" ht="25.5">
      <c r="A45" s="28">
        <v>41</v>
      </c>
      <c r="B45" s="45" t="str">
        <f>zbiorówka!B45</f>
        <v>Rękawiczki lateksowe</v>
      </c>
      <c r="C45" s="25" t="str">
        <f>zbiorówka!C45</f>
        <v>Rękawice laboratoryjne, cienkie, elastyczne. 100 szt w opakowaniu</v>
      </c>
      <c r="D45" s="78">
        <v>1</v>
      </c>
      <c r="E45" s="26">
        <f>zbiorówka!E45</f>
        <v>0</v>
      </c>
      <c r="F45" s="26">
        <f t="shared" si="0"/>
        <v>0</v>
      </c>
      <c r="G45" s="27">
        <f>zbiorówka!G45</f>
        <v>0</v>
      </c>
      <c r="H45" s="22">
        <f t="shared" si="1"/>
        <v>0</v>
      </c>
      <c r="I45" s="19">
        <f t="shared" si="2"/>
        <v>0</v>
      </c>
      <c r="J45" s="29">
        <f t="shared" si="3"/>
        <v>0</v>
      </c>
    </row>
    <row r="46" spans="1:10" s="2" customFormat="1" ht="38.25">
      <c r="A46" s="28">
        <v>42</v>
      </c>
      <c r="B46" s="45" t="str">
        <f>zbiorówka!B46</f>
        <v>Rękawice do gorących przedmiotów</v>
      </c>
      <c r="C46" s="25" t="str">
        <f>zbiorówka!C46</f>
        <v>Rękawice termiczne wykonane z grubej bawełny frotte, ciepło kontaktowe do 250° C</v>
      </c>
      <c r="D46" s="78">
        <v>10</v>
      </c>
      <c r="E46" s="26">
        <f>zbiorówka!E46</f>
        <v>0</v>
      </c>
      <c r="F46" s="26">
        <f t="shared" si="0"/>
        <v>0</v>
      </c>
      <c r="G46" s="27">
        <f>zbiorówka!G46</f>
        <v>0</v>
      </c>
      <c r="H46" s="22">
        <f t="shared" si="1"/>
        <v>0</v>
      </c>
      <c r="I46" s="19">
        <f t="shared" si="2"/>
        <v>0</v>
      </c>
      <c r="J46" s="29">
        <f t="shared" si="3"/>
        <v>0</v>
      </c>
    </row>
    <row r="47" spans="1:10" s="2" customFormat="1">
      <c r="A47" s="28">
        <v>43</v>
      </c>
      <c r="B47" s="45" t="str">
        <f>zbiorówka!B47</f>
        <v>Parafilm</v>
      </c>
      <c r="C47" s="25" t="str">
        <f>zbiorówka!C47</f>
        <v>Parafilm  do uszczelniania szkła i plastików laboratoryjnych  Szerokość rolki: ok.50 mm Długość rolki: min 75 m</v>
      </c>
      <c r="D47" s="78">
        <v>1</v>
      </c>
      <c r="E47" s="26">
        <f>zbiorówka!E47</f>
        <v>0</v>
      </c>
      <c r="F47" s="26">
        <f t="shared" si="0"/>
        <v>0</v>
      </c>
      <c r="G47" s="27">
        <f>zbiorówka!G47</f>
        <v>0</v>
      </c>
      <c r="H47" s="22">
        <f t="shared" si="1"/>
        <v>0</v>
      </c>
      <c r="I47" s="19">
        <f t="shared" si="2"/>
        <v>0</v>
      </c>
      <c r="J47" s="29">
        <f t="shared" si="3"/>
        <v>0</v>
      </c>
    </row>
    <row r="48" spans="1:10" s="1" customFormat="1" ht="38.25">
      <c r="A48" s="28">
        <v>44</v>
      </c>
      <c r="B48" s="45" t="str">
        <f>zbiorówka!B48</f>
        <v xml:space="preserve">Mata z włókniny chłonnej </v>
      </c>
      <c r="C48" s="25" t="str">
        <f>zbiorówka!C48</f>
        <v>Mata z włókniny chłonnej, absorbująca chemikalia (uniwersalna),wymiar ok.40 cmx50 min 100mat w opakowaniu</v>
      </c>
      <c r="D48" s="78">
        <v>1</v>
      </c>
      <c r="E48" s="26">
        <f>zbiorówka!E48</f>
        <v>0</v>
      </c>
      <c r="F48" s="26">
        <f t="shared" si="0"/>
        <v>0</v>
      </c>
      <c r="G48" s="27">
        <f>zbiorówka!G48</f>
        <v>0</v>
      </c>
      <c r="H48" s="22">
        <f t="shared" si="1"/>
        <v>0</v>
      </c>
      <c r="I48" s="19">
        <f t="shared" si="2"/>
        <v>0</v>
      </c>
      <c r="J48" s="29">
        <f t="shared" si="3"/>
        <v>0</v>
      </c>
    </row>
    <row r="49" spans="1:10" ht="76.5">
      <c r="A49" s="28">
        <v>45</v>
      </c>
      <c r="B49" s="45" t="str">
        <f>zbiorówka!B49</f>
        <v>Palnik Bunsena (z wkładami wymiennymi)</v>
      </c>
      <c r="C49" s="25" t="str">
        <f>zbiorówka!C49</f>
        <v>W zestawie:
Palnik laboratoryjny
Kartusz gazowy
Dane techniczne:
Temperatura płomienia 1700oC
Kartusz 230g / 410 ml30% propan , 70% butan</v>
      </c>
      <c r="D49" s="78">
        <v>6</v>
      </c>
      <c r="E49" s="26">
        <f>zbiorówka!E49</f>
        <v>0</v>
      </c>
      <c r="F49" s="26">
        <f t="shared" ref="F49:F51" si="4">E49*D49</f>
        <v>0</v>
      </c>
      <c r="G49" s="27">
        <f>zbiorówka!G49</f>
        <v>0</v>
      </c>
      <c r="H49" s="22">
        <f t="shared" ref="H49:H51" si="5">J49-F49</f>
        <v>0</v>
      </c>
      <c r="I49" s="19">
        <f t="shared" ref="I49:I51" si="6">E49*G49%+E49</f>
        <v>0</v>
      </c>
      <c r="J49" s="29">
        <f t="shared" ref="J49:J51" si="7">I49*D49</f>
        <v>0</v>
      </c>
    </row>
    <row r="50" spans="1:10" ht="34.5" customHeight="1">
      <c r="A50" s="28">
        <v>46</v>
      </c>
      <c r="B50" s="45" t="str">
        <f>zbiorówka!B50</f>
        <v>Czasza grzejna</v>
      </c>
      <c r="C50" s="25" t="str">
        <f>zbiorówka!C50</f>
        <v>Elektryczny płaszcz grzewczy z regulacją mocy, do max 4500C</v>
      </c>
      <c r="D50" s="78">
        <v>2</v>
      </c>
      <c r="E50" s="26">
        <f>zbiorówka!E50</f>
        <v>0</v>
      </c>
      <c r="F50" s="26">
        <f t="shared" si="4"/>
        <v>0</v>
      </c>
      <c r="G50" s="27">
        <f>zbiorówka!G50</f>
        <v>0</v>
      </c>
      <c r="H50" s="22">
        <f t="shared" si="5"/>
        <v>0</v>
      </c>
      <c r="I50" s="19">
        <f t="shared" si="6"/>
        <v>0</v>
      </c>
      <c r="J50" s="29">
        <f t="shared" si="7"/>
        <v>0</v>
      </c>
    </row>
    <row r="51" spans="1:10" ht="64.5" thickBot="1">
      <c r="A51" s="30">
        <v>47</v>
      </c>
      <c r="B51" s="46" t="str">
        <f>zbiorówka!B51</f>
        <v>Butla z kranikiem do wody destylowanej (10l)</v>
      </c>
      <c r="C51" s="37" t="str">
        <f>zbiorówka!C51</f>
        <v>Butla do wody destylowanej z kranem, pojemność 10l, z tworzywa, szyja gwintowana z nakrętką, uchwyt do przenoszenia</v>
      </c>
      <c r="D51" s="79">
        <v>1</v>
      </c>
      <c r="E51" s="38">
        <f>zbiorówka!E51</f>
        <v>0</v>
      </c>
      <c r="F51" s="38">
        <f t="shared" si="4"/>
        <v>0</v>
      </c>
      <c r="G51" s="39">
        <f>zbiorówka!G51</f>
        <v>0</v>
      </c>
      <c r="H51" s="35">
        <f t="shared" si="5"/>
        <v>0</v>
      </c>
      <c r="I51" s="33">
        <f t="shared" si="6"/>
        <v>0</v>
      </c>
      <c r="J51" s="36">
        <f t="shared" si="7"/>
        <v>0</v>
      </c>
    </row>
    <row r="52" spans="1:10">
      <c r="F52" s="9">
        <f>SUM(F5:F51)</f>
        <v>0</v>
      </c>
      <c r="H52" s="9">
        <f>SUM(H5:H51)</f>
        <v>0</v>
      </c>
      <c r="J52" s="9">
        <f>SUM(J5:J51)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70" zoomScaleNormal="70" workbookViewId="0">
      <pane ySplit="4" topLeftCell="A5" activePane="bottomLeft" state="frozen"/>
      <selection activeCell="N13" sqref="N13"/>
      <selection pane="bottomLeft" activeCell="N13" sqref="N13"/>
    </sheetView>
  </sheetViews>
  <sheetFormatPr defaultColWidth="9" defaultRowHeight="14.25"/>
  <cols>
    <col min="1" max="1" width="5.625" style="7" customWidth="1"/>
    <col min="2" max="2" width="13.625" style="47" customWidth="1"/>
    <col min="3" max="3" width="96.125" style="7" customWidth="1"/>
    <col min="4" max="4" width="10.625" style="7" customWidth="1"/>
    <col min="5" max="5" width="11.875" style="7" customWidth="1"/>
    <col min="6" max="6" width="12" style="7" customWidth="1"/>
    <col min="7" max="7" width="10.25" style="8" bestFit="1" customWidth="1"/>
    <col min="8" max="8" width="12.25" style="7" customWidth="1"/>
    <col min="9" max="9" width="11.75" style="7" customWidth="1"/>
    <col min="10" max="10" width="12.125" style="7" bestFit="1" customWidth="1"/>
    <col min="11" max="16384" width="9" style="7"/>
  </cols>
  <sheetData>
    <row r="1" spans="1:10" s="5" customFormat="1" ht="15">
      <c r="A1" s="4"/>
      <c r="B1" s="40"/>
      <c r="C1" s="92" t="s">
        <v>9</v>
      </c>
      <c r="D1" s="92"/>
      <c r="E1" s="92"/>
      <c r="F1" s="92"/>
      <c r="G1" s="92"/>
      <c r="H1" s="92"/>
      <c r="I1" s="92"/>
    </row>
    <row r="2" spans="1:10" s="5" customFormat="1" ht="15">
      <c r="A2" s="6"/>
      <c r="B2" s="41"/>
      <c r="C2" s="95" t="s">
        <v>23</v>
      </c>
      <c r="D2" s="95"/>
      <c r="E2" s="95"/>
      <c r="F2" s="95"/>
      <c r="G2" s="95"/>
      <c r="H2" s="95"/>
      <c r="I2" s="95"/>
    </row>
    <row r="3" spans="1:10" s="5" customFormat="1" ht="15.75" thickBot="1">
      <c r="A3" s="6"/>
      <c r="B3" s="41"/>
      <c r="C3" s="10"/>
      <c r="D3" s="94"/>
      <c r="E3" s="94"/>
      <c r="F3" s="94"/>
      <c r="G3" s="11"/>
      <c r="H3" s="11"/>
      <c r="I3" s="11"/>
    </row>
    <row r="4" spans="1:10" customFormat="1" ht="38.25">
      <c r="A4" s="12"/>
      <c r="B4" s="42"/>
      <c r="C4" s="13"/>
      <c r="D4" s="13" t="s">
        <v>3</v>
      </c>
      <c r="E4" s="14" t="s">
        <v>4</v>
      </c>
      <c r="F4" s="14" t="s">
        <v>5</v>
      </c>
      <c r="G4" s="15" t="s">
        <v>6</v>
      </c>
      <c r="H4" s="15" t="s">
        <v>18</v>
      </c>
      <c r="I4" s="14" t="s">
        <v>7</v>
      </c>
      <c r="J4" s="16" t="s">
        <v>8</v>
      </c>
    </row>
    <row r="5" spans="1:10" s="2" customFormat="1" ht="51">
      <c r="A5" s="28">
        <v>1</v>
      </c>
      <c r="B5" s="45" t="str">
        <f>zbiorówka!B5</f>
        <v>Chemia - Zestaw do doświadczeń chemicznych</v>
      </c>
      <c r="C5" s="25" t="str">
        <f>zbiorówka!C5</f>
        <v>Zestaw szkła i sprzętu laboratoryjnego dla grupy 2-4 osób do doświadczeń z chemii dostosowany do wykonania doświadczeń odpowiadających podstawie programowej dla szkół podstawowych. Zestaw w opakowaniu przenośnym, wyłożony gąbką.</v>
      </c>
      <c r="D5" s="80">
        <v>1</v>
      </c>
      <c r="E5" s="26">
        <f>zbiorówka!E5</f>
        <v>0</v>
      </c>
      <c r="F5" s="26">
        <f>E5*D5</f>
        <v>0</v>
      </c>
      <c r="G5" s="27">
        <f>zbiorówka!G5</f>
        <v>0</v>
      </c>
      <c r="H5" s="22">
        <f>J5-F5</f>
        <v>0</v>
      </c>
      <c r="I5" s="19">
        <f>E5*G5%+E5</f>
        <v>0</v>
      </c>
      <c r="J5" s="29">
        <f>I5*D5</f>
        <v>0</v>
      </c>
    </row>
    <row r="6" spans="1:10" s="2" customFormat="1" ht="51">
      <c r="A6" s="28">
        <v>2</v>
      </c>
      <c r="B6" s="45" t="str">
        <f>zbiorówka!B6</f>
        <v>Elektrochemia - Zestaw do ćwiczeń z elektrochemii</v>
      </c>
      <c r="C6" s="25" t="str">
        <f>zbiorówka!C6</f>
        <v xml:space="preserve"> Zestaw do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podstawowych.</v>
      </c>
      <c r="D6" s="80">
        <v>1</v>
      </c>
      <c r="E6" s="26">
        <f>zbiorówka!E6</f>
        <v>0</v>
      </c>
      <c r="F6" s="26">
        <f t="shared" ref="F6:F48" si="0">E6*D6</f>
        <v>0</v>
      </c>
      <c r="G6" s="27">
        <f>zbiorówka!G6</f>
        <v>0</v>
      </c>
      <c r="H6" s="22">
        <f t="shared" ref="H6:H48" si="1">J6-F6</f>
        <v>0</v>
      </c>
      <c r="I6" s="19">
        <f t="shared" ref="I6:I48" si="2">E6*G6%+E6</f>
        <v>0</v>
      </c>
      <c r="J6" s="29">
        <f t="shared" ref="J6:J48" si="3">I6*D6</f>
        <v>0</v>
      </c>
    </row>
    <row r="7" spans="1:10" s="2" customFormat="1" ht="38.25">
      <c r="A7" s="28">
        <v>3</v>
      </c>
      <c r="B7" s="45" t="str">
        <f>zbiorówka!B7</f>
        <v>Przyrząd do elektrolizy</v>
      </c>
      <c r="C7" s="25" t="str">
        <f>zbiorówka!C7</f>
        <v>Przyrząd do elektrolizy w postaci dwóch elektrod osadzonych na
wyprofilowanych ramionach przewodzących umieszczonych na wspornikach w pojemniku plastikowym, w dole pojemnika gniazda przewodów bananowych</v>
      </c>
      <c r="D7" s="80">
        <v>1</v>
      </c>
      <c r="E7" s="26">
        <f>zbiorówka!E7</f>
        <v>0</v>
      </c>
      <c r="F7" s="26">
        <f t="shared" si="0"/>
        <v>0</v>
      </c>
      <c r="G7" s="27">
        <f>zbiorówka!G7</f>
        <v>0</v>
      </c>
      <c r="H7" s="22">
        <f t="shared" si="1"/>
        <v>0</v>
      </c>
      <c r="I7" s="19">
        <f t="shared" si="2"/>
        <v>0</v>
      </c>
      <c r="J7" s="29">
        <f t="shared" si="3"/>
        <v>0</v>
      </c>
    </row>
    <row r="8" spans="1:10" s="2" customFormat="1" ht="38.25">
      <c r="A8" s="28">
        <v>4</v>
      </c>
      <c r="B8" s="45" t="str">
        <f>zbiorówka!B8</f>
        <v>Zestaw do ćwiczeń z elektrolizy</v>
      </c>
      <c r="C8" s="25" t="str">
        <f>zbiorówka!C8</f>
        <v>Zestaw do ćwiczeń z elektrolizy. W zestawie: podstawka do statywu z gniazdami zasilającymi, statyw, naczynie szklane, uchwyt do probówek, probówki (min.2szt.), elektrody, przewody. Zestaw w plastikowej walizce.</v>
      </c>
      <c r="D8" s="80">
        <v>0</v>
      </c>
      <c r="E8" s="26">
        <f>zbiorówka!E8</f>
        <v>0</v>
      </c>
      <c r="F8" s="26">
        <f t="shared" si="0"/>
        <v>0</v>
      </c>
      <c r="G8" s="27">
        <f>zbiorówka!G8</f>
        <v>0</v>
      </c>
      <c r="H8" s="22">
        <f t="shared" si="1"/>
        <v>0</v>
      </c>
      <c r="I8" s="19">
        <f t="shared" si="2"/>
        <v>0</v>
      </c>
      <c r="J8" s="29">
        <f t="shared" si="3"/>
        <v>0</v>
      </c>
    </row>
    <row r="9" spans="1:10" s="2" customFormat="1" ht="76.5">
      <c r="A9" s="28">
        <v>5</v>
      </c>
      <c r="B9" s="45" t="str">
        <f>zbiorówka!B9</f>
        <v>Walizka Ekobadacza do obserwacji oraz badania wód i ph gleb</v>
      </c>
      <c r="C9" s="25" t="str">
        <f>zbiorówka!C9</f>
        <v>Zestaw dydaktyczny do analizy składu chemicznego wody i gleby. W zestawie: 1.szcegółowa instrukcja opisująca metodykę i standardy badań, 2.Kwasomierz Helliga (płytka i płyn), 3. Lupa, 5.Strzykawki: 5ml, 10 ml, 6.Bibuły osuszające 7. Probówki okrągłodenna, probówki płaskodenne z korkami (3szt), 8.Stojak do probówek 9.Łyżeczki do poboru: gleby (1szt), substancji sypkich (3szt.), 10. Komplet (ok.15szt) mianowanych roztworów wskaźników 11. Siateczka do usuwania zanieczyszczeń przy poborze wody 12. Skale wyników badań - barwne, zalaminowane. Zapakowane w przenośny pojemnik plastikowy.</v>
      </c>
      <c r="D9" s="80">
        <v>1</v>
      </c>
      <c r="E9" s="26">
        <f>zbiorówka!E9</f>
        <v>0</v>
      </c>
      <c r="F9" s="26">
        <f t="shared" si="0"/>
        <v>0</v>
      </c>
      <c r="G9" s="27">
        <f>zbiorówka!G9</f>
        <v>0</v>
      </c>
      <c r="H9" s="22">
        <f t="shared" si="1"/>
        <v>0</v>
      </c>
      <c r="I9" s="19">
        <f t="shared" si="2"/>
        <v>0</v>
      </c>
      <c r="J9" s="29">
        <f t="shared" si="3"/>
        <v>0</v>
      </c>
    </row>
    <row r="10" spans="1:10" s="2" customFormat="1" ht="25.5">
      <c r="A10" s="28">
        <v>6</v>
      </c>
      <c r="B10" s="45" t="str">
        <f>zbiorówka!B10</f>
        <v>Próbki paliw - rodzaje paliw</v>
      </c>
      <c r="C10" s="25" t="str">
        <f>zbiorówka!C10</f>
        <v>Zestaw 12 próbek paliw zapakowanych w walizkę/gablotkę z opisem paliw</v>
      </c>
      <c r="D10" s="80">
        <v>1</v>
      </c>
      <c r="E10" s="26">
        <f>zbiorówka!E10</f>
        <v>0</v>
      </c>
      <c r="F10" s="26">
        <f t="shared" si="0"/>
        <v>0</v>
      </c>
      <c r="G10" s="27">
        <f>zbiorówka!G10</f>
        <v>0</v>
      </c>
      <c r="H10" s="22">
        <f t="shared" si="1"/>
        <v>0</v>
      </c>
      <c r="I10" s="19">
        <f t="shared" si="2"/>
        <v>0</v>
      </c>
      <c r="J10" s="29">
        <f t="shared" si="3"/>
        <v>0</v>
      </c>
    </row>
    <row r="11" spans="1:10" s="2" customFormat="1" ht="25.5">
      <c r="A11" s="28">
        <v>7</v>
      </c>
      <c r="B11" s="45" t="str">
        <f>zbiorówka!B11</f>
        <v>Metale i ich stopy</v>
      </c>
      <c r="C11" s="25" t="str">
        <f>zbiorówka!C11</f>
        <v>Zestaw min. 12 płytek z różnych metali i ich stopów, z ich oznaczeniami/nazwami. Płytki w opakowaniu - walizka/skrzynka.</v>
      </c>
      <c r="D11" s="80">
        <v>1</v>
      </c>
      <c r="E11" s="26">
        <f>zbiorówka!E11</f>
        <v>0</v>
      </c>
      <c r="F11" s="26">
        <f t="shared" si="0"/>
        <v>0</v>
      </c>
      <c r="G11" s="27">
        <f>zbiorówka!G11</f>
        <v>0</v>
      </c>
      <c r="H11" s="22">
        <f t="shared" si="1"/>
        <v>0</v>
      </c>
      <c r="I11" s="19">
        <f t="shared" si="2"/>
        <v>0</v>
      </c>
      <c r="J11" s="29">
        <f t="shared" si="3"/>
        <v>0</v>
      </c>
    </row>
    <row r="12" spans="1:10" s="2" customFormat="1" ht="51">
      <c r="A12" s="28">
        <v>8</v>
      </c>
      <c r="B12" s="45" t="str">
        <f>zbiorówka!B12</f>
        <v>Suszarka do próbówek z tacką do ociekania</v>
      </c>
      <c r="C12" s="25" t="str">
        <f>zbiorówka!C12</f>
        <v>Suszarka do próbówek z tacką do ociekania. Końcówki prętów zabezpieczone gumkami. Wymiary orientacyjne: Wysokość ok 45cm, Szerokość: ok35cm, Głębokość: ok15cm</v>
      </c>
      <c r="D12" s="80">
        <v>6</v>
      </c>
      <c r="E12" s="26">
        <f>zbiorówka!E12</f>
        <v>0</v>
      </c>
      <c r="F12" s="26">
        <f t="shared" si="0"/>
        <v>0</v>
      </c>
      <c r="G12" s="27">
        <f>zbiorówka!G12</f>
        <v>0</v>
      </c>
      <c r="H12" s="22">
        <f t="shared" si="1"/>
        <v>0</v>
      </c>
      <c r="I12" s="19">
        <f t="shared" si="2"/>
        <v>0</v>
      </c>
      <c r="J12" s="29">
        <f t="shared" si="3"/>
        <v>0</v>
      </c>
    </row>
    <row r="13" spans="1:10" s="2" customFormat="1" ht="51">
      <c r="A13" s="28">
        <v>9</v>
      </c>
      <c r="B13" s="45" t="str">
        <f>zbiorówka!B13</f>
        <v>Taca do przenoszenia próbówek i odczynników</v>
      </c>
      <c r="C13" s="25" t="str">
        <f>zbiorówka!C13</f>
        <v>Plastikowy pojemnik z uchwytami, po bokach otwory na probówki: 6 otworówxok.20mm, 8otworówxok.16mm, 8otworówxok.8mm Wymiary pojemnika ok.: 30x10x20cm</v>
      </c>
      <c r="D13" s="80">
        <v>6</v>
      </c>
      <c r="E13" s="26">
        <f>zbiorówka!E13</f>
        <v>0</v>
      </c>
      <c r="F13" s="26">
        <f t="shared" si="0"/>
        <v>0</v>
      </c>
      <c r="G13" s="27">
        <f>zbiorówka!G13</f>
        <v>0</v>
      </c>
      <c r="H13" s="22">
        <f t="shared" si="1"/>
        <v>0</v>
      </c>
      <c r="I13" s="19">
        <f t="shared" si="2"/>
        <v>0</v>
      </c>
      <c r="J13" s="29">
        <f t="shared" si="3"/>
        <v>0</v>
      </c>
    </row>
    <row r="14" spans="1:10" s="2" customFormat="1" ht="25.5">
      <c r="A14" s="28">
        <v>10</v>
      </c>
      <c r="B14" s="45" t="str">
        <f>zbiorówka!B14</f>
        <v>Termometr -10 do 110 C</v>
      </c>
      <c r="C14" s="25" t="str">
        <f>zbiorówka!C14</f>
        <v>Termometr alkoholowy. Zakres pomiaru od -10 do 110 0C.</v>
      </c>
      <c r="D14" s="80">
        <v>6</v>
      </c>
      <c r="E14" s="26">
        <f>zbiorówka!E14</f>
        <v>0</v>
      </c>
      <c r="F14" s="26">
        <f t="shared" si="0"/>
        <v>0</v>
      </c>
      <c r="G14" s="27">
        <f>zbiorówka!G14</f>
        <v>0</v>
      </c>
      <c r="H14" s="22">
        <f t="shared" si="1"/>
        <v>0</v>
      </c>
      <c r="I14" s="19">
        <f t="shared" si="2"/>
        <v>0</v>
      </c>
      <c r="J14" s="29">
        <f t="shared" si="3"/>
        <v>0</v>
      </c>
    </row>
    <row r="15" spans="1:10" s="2" customFormat="1" ht="25.5">
      <c r="A15" s="28">
        <v>11</v>
      </c>
      <c r="B15" s="45" t="str">
        <f>zbiorówka!B15</f>
        <v xml:space="preserve">Aparat Hoffmana </v>
      </c>
      <c r="C15" s="25" t="str">
        <f>zbiorówka!C15</f>
        <v>Przyrząd (tzw. Eudiometrem Hofmanna) - statyw z trzema połączonymi ze sobą cylindrami szklanymi (środkowy otwarty, boczne z zaworami, wyposażone w elektrody). W zestawie zasilacz.</v>
      </c>
      <c r="D15" s="80">
        <v>0</v>
      </c>
      <c r="E15" s="26">
        <f>zbiorówka!E15</f>
        <v>0</v>
      </c>
      <c r="F15" s="26">
        <f t="shared" si="0"/>
        <v>0</v>
      </c>
      <c r="G15" s="27">
        <f>zbiorówka!G15</f>
        <v>0</v>
      </c>
      <c r="H15" s="22">
        <f t="shared" si="1"/>
        <v>0</v>
      </c>
      <c r="I15" s="19">
        <f t="shared" si="2"/>
        <v>0</v>
      </c>
      <c r="J15" s="29">
        <f t="shared" si="3"/>
        <v>0</v>
      </c>
    </row>
    <row r="16" spans="1:10" s="2" customFormat="1" ht="38.25">
      <c r="A16" s="28">
        <v>12</v>
      </c>
      <c r="B16" s="45" t="str">
        <f>zbiorówka!B16</f>
        <v>Zestaw do ekstrakcji ze statywem</v>
      </c>
      <c r="C16" s="25" t="str">
        <f>zbiorówka!C16</f>
        <v>W skład zestawu wchodzi: ekstraktor, chłodnica, kolba płaskodenna, trójnóg, siatka z krążkiem ceramicznym, palnik spirytusowy, wąż 2szt., łapy i łączniki do zmontowania zestawu, Opakowanie plastikowe wyłożone pianką.</v>
      </c>
      <c r="D16" s="80">
        <v>0</v>
      </c>
      <c r="E16" s="26">
        <f>zbiorówka!E16</f>
        <v>0</v>
      </c>
      <c r="F16" s="26">
        <f t="shared" si="0"/>
        <v>0</v>
      </c>
      <c r="G16" s="27">
        <f>zbiorówka!G16</f>
        <v>0</v>
      </c>
      <c r="H16" s="22">
        <f t="shared" si="1"/>
        <v>0</v>
      </c>
      <c r="I16" s="19">
        <f t="shared" si="2"/>
        <v>0</v>
      </c>
      <c r="J16" s="29">
        <f t="shared" si="3"/>
        <v>0</v>
      </c>
    </row>
    <row r="17" spans="1:10" s="2" customFormat="1" ht="38.25">
      <c r="A17" s="28">
        <v>13</v>
      </c>
      <c r="B17" s="45" t="str">
        <f>zbiorówka!B17</f>
        <v>Zestaw do wytwarzania gazu</v>
      </c>
      <c r="C17" s="25" t="str">
        <f>zbiorówka!C17</f>
        <v>W skład zestawu wchodzi (przykładowo): butelka do wytwarzania gazu, biureta do pobierania gazu, trójnóg, siatka z krążkiem ceramicznym, palnik spirytusowy, wąż 2szt., łapy i łączniki do zmontowania zestawu, Opakowanie - pojemnik plastikowy wyłożony pianką.</v>
      </c>
      <c r="D17" s="80">
        <v>1</v>
      </c>
      <c r="E17" s="26">
        <f>zbiorówka!E17</f>
        <v>0</v>
      </c>
      <c r="F17" s="26">
        <f t="shared" si="0"/>
        <v>0</v>
      </c>
      <c r="G17" s="27">
        <f>zbiorówka!G17</f>
        <v>0</v>
      </c>
      <c r="H17" s="22">
        <f t="shared" si="1"/>
        <v>0</v>
      </c>
      <c r="I17" s="19">
        <f t="shared" si="2"/>
        <v>0</v>
      </c>
      <c r="J17" s="29">
        <f t="shared" si="3"/>
        <v>0</v>
      </c>
    </row>
    <row r="18" spans="1:10" s="2" customFormat="1" ht="38.25">
      <c r="A18" s="28">
        <v>14</v>
      </c>
      <c r="B18" s="45" t="str">
        <f>zbiorówka!B18</f>
        <v xml:space="preserve">Zestaw do destylacji ze statywem </v>
      </c>
      <c r="C18" s="25" t="str">
        <f>zbiorówka!C18</f>
        <v>W skład zestawu wchodzi (przykładowo): statyw, chłodnica z nasadką, wąż 2szt., kolba destylacyjna orągłodenna, łapy zaciskowej łączniki do zmontowania zestawu, trójnóg, siatka z krążkiem ceramicznym, palnik.</v>
      </c>
      <c r="D18" s="80">
        <v>3</v>
      </c>
      <c r="E18" s="26">
        <f>zbiorówka!E18</f>
        <v>0</v>
      </c>
      <c r="F18" s="26">
        <f t="shared" si="0"/>
        <v>0</v>
      </c>
      <c r="G18" s="27">
        <f>zbiorówka!G18</f>
        <v>0</v>
      </c>
      <c r="H18" s="22">
        <f t="shared" si="1"/>
        <v>0</v>
      </c>
      <c r="I18" s="19">
        <f t="shared" si="2"/>
        <v>0</v>
      </c>
      <c r="J18" s="29">
        <f t="shared" si="3"/>
        <v>0</v>
      </c>
    </row>
    <row r="19" spans="1:10" s="2" customFormat="1" ht="165.75">
      <c r="A19" s="28">
        <v>15</v>
      </c>
      <c r="B19" s="45" t="str">
        <f>zbiorówka!B19</f>
        <v xml:space="preserve">Komplet szkła wersja rozbudowana </v>
      </c>
      <c r="C19" s="25" t="str">
        <f>zbiorówka!C19</f>
        <v>Komplet szkła laboratoryjnego, wyposażenie pracowni w szkole podstawowej, zgodny z podstawą programową - w zestawie (przykładowo): 1. Chłodnica Liebiga - 1 szt. 2. Kolba destylacyjna 100 ml - 1 szt. 3. Kolba płaskodenna 250 ml - 1 szt. 4. Kolba stożkowa 200 ml - 2 szt. 5. Krystalizator z wlewem - 2 szt. 6. Lejek szklany - 1 szt. 7. Moździerz porcelanowy z tłuczkiem - 1 szt. 8. Parownica porcelanowa - 1 szt. 9. Pipeta miarowa 5 ml - 1 szt. 10. Cylinder miarowy 100 ml - 1 szt.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rurek o różnych przekrojach i długościach, proste, zgięte - różne kąty, dwukrotnie zgięte, kapilarne 20. Rurka gumowa- 1 szt.
21. Korki gumowe różne min. 10 szt 22. Szkiełko zegarkowe - 4 szt. 23. Zlewka: 250 ml - 1 szt.niska; 100 ml - 1 szt.; wysoka 250 ml - 1 szt.24. Tryskawka - 1 szt. 25. Termometr  0 - 200 st.C - 1 szt.26. Butla laboratoryjna 100 ml - 2 szt.27. Probówka z tubusem  - 1 szt.28. Rozdzielacz cylindryczny 50 ml - 1 szt.</v>
      </c>
      <c r="D19" s="80">
        <v>3</v>
      </c>
      <c r="E19" s="26">
        <f>zbiorówka!E19</f>
        <v>0</v>
      </c>
      <c r="F19" s="26">
        <f t="shared" si="0"/>
        <v>0</v>
      </c>
      <c r="G19" s="27">
        <f>zbiorówka!G19</f>
        <v>0</v>
      </c>
      <c r="H19" s="22">
        <f t="shared" si="1"/>
        <v>0</v>
      </c>
      <c r="I19" s="19">
        <f t="shared" si="2"/>
        <v>0</v>
      </c>
      <c r="J19" s="29">
        <f t="shared" si="3"/>
        <v>0</v>
      </c>
    </row>
    <row r="20" spans="1:10" s="2" customFormat="1" ht="25.5">
      <c r="A20" s="28">
        <v>16</v>
      </c>
      <c r="B20" s="45" t="str">
        <f>zbiorówka!B20</f>
        <v>Rodzaje metali-12 płytek</v>
      </c>
      <c r="C20" s="25" t="str">
        <f>zbiorówka!C20</f>
        <v>Zestaw min. 12 płytek z różnych metali, z oznaczeniami do identyfikacji metalu. Wymiary płytki ok. 50x25mm</v>
      </c>
      <c r="D20" s="80">
        <v>1</v>
      </c>
      <c r="E20" s="26">
        <f>zbiorówka!E20</f>
        <v>0</v>
      </c>
      <c r="F20" s="26">
        <f t="shared" si="0"/>
        <v>0</v>
      </c>
      <c r="G20" s="27">
        <f>zbiorówka!G20</f>
        <v>0</v>
      </c>
      <c r="H20" s="22">
        <f t="shared" si="1"/>
        <v>0</v>
      </c>
      <c r="I20" s="19">
        <f t="shared" si="2"/>
        <v>0</v>
      </c>
      <c r="J20" s="29">
        <f t="shared" si="3"/>
        <v>0</v>
      </c>
    </row>
    <row r="21" spans="1:10" s="2" customFormat="1" ht="25.5">
      <c r="A21" s="28">
        <v>17</v>
      </c>
      <c r="B21" s="45" t="str">
        <f>zbiorówka!B21</f>
        <v>Palnik spirytusowy</v>
      </c>
      <c r="C21" s="25" t="str">
        <f>zbiorówka!C21</f>
        <v xml:space="preserve">Palnik alkoholowy, spirytusowy. Pojemność 100ml.  </v>
      </c>
      <c r="D21" s="80">
        <v>6</v>
      </c>
      <c r="E21" s="26">
        <f>zbiorówka!E21</f>
        <v>0</v>
      </c>
      <c r="F21" s="26">
        <f t="shared" si="0"/>
        <v>0</v>
      </c>
      <c r="G21" s="27">
        <f>zbiorówka!G21</f>
        <v>0</v>
      </c>
      <c r="H21" s="22">
        <f t="shared" si="1"/>
        <v>0</v>
      </c>
      <c r="I21" s="19">
        <f t="shared" si="2"/>
        <v>0</v>
      </c>
      <c r="J21" s="29">
        <f t="shared" si="3"/>
        <v>0</v>
      </c>
    </row>
    <row r="22" spans="1:10" s="2" customFormat="1" ht="51">
      <c r="A22" s="28">
        <v>18</v>
      </c>
      <c r="B22" s="45" t="str">
        <f>zbiorówka!B22</f>
        <v>Szkolny model atomu</v>
      </c>
      <c r="C22" s="25" t="str">
        <f>zbiorówka!C22</f>
        <v>Model atomu wg Bohra- skład zestawu wchodzą:
-pudełko: pokrywka i podstawa -  z oznaczonymi powłokami elektronowymi
- 90 krążków 30 oznaczonych "+", 30 "-" i 30 gładkich
-instrukcja wraz z ćwiczeniami</v>
      </c>
      <c r="D22" s="80">
        <v>15</v>
      </c>
      <c r="E22" s="26">
        <f>zbiorówka!E22</f>
        <v>0</v>
      </c>
      <c r="F22" s="26">
        <f t="shared" si="0"/>
        <v>0</v>
      </c>
      <c r="G22" s="27">
        <f>zbiorówka!G22</f>
        <v>0</v>
      </c>
      <c r="H22" s="22">
        <f t="shared" si="1"/>
        <v>0</v>
      </c>
      <c r="I22" s="19">
        <f t="shared" si="2"/>
        <v>0</v>
      </c>
      <c r="J22" s="29">
        <f t="shared" si="3"/>
        <v>0</v>
      </c>
    </row>
    <row r="23" spans="1:10" s="2" customFormat="1" ht="25.5">
      <c r="A23" s="28">
        <v>19</v>
      </c>
      <c r="B23" s="45" t="str">
        <f>zbiorówka!B23</f>
        <v>Model atomu 3D</v>
      </c>
      <c r="C23" s="25" t="str">
        <f>zbiorówka!C23</f>
        <v>Trójwymiarowy model przekroju atomu, z orbitami elektronowe w postaci chmur elektronów. Wymiary: Średnica atomu: ok 30cm Wysokość modelu: ok 40cm</v>
      </c>
      <c r="D23" s="80">
        <v>1</v>
      </c>
      <c r="E23" s="26">
        <f>zbiorówka!E23</f>
        <v>0</v>
      </c>
      <c r="F23" s="26">
        <f t="shared" si="0"/>
        <v>0</v>
      </c>
      <c r="G23" s="27">
        <f>zbiorówka!G23</f>
        <v>0</v>
      </c>
      <c r="H23" s="22">
        <f t="shared" si="1"/>
        <v>0</v>
      </c>
      <c r="I23" s="19">
        <f t="shared" si="2"/>
        <v>0</v>
      </c>
      <c r="J23" s="29">
        <f t="shared" si="3"/>
        <v>0</v>
      </c>
    </row>
    <row r="24" spans="1:10" s="2" customFormat="1" ht="25.5">
      <c r="A24" s="28">
        <v>20</v>
      </c>
      <c r="B24" s="45" t="str">
        <f>zbiorówka!B24</f>
        <v>Model fullerenu C60</v>
      </c>
      <c r="C24" s="25" t="str">
        <f>zbiorówka!C24</f>
        <v>Model cząsteczki fullerenu C60 -  wymiar min 25 cm.</v>
      </c>
      <c r="D24" s="80">
        <v>1</v>
      </c>
      <c r="E24" s="26">
        <f>zbiorówka!E24</f>
        <v>0</v>
      </c>
      <c r="F24" s="26">
        <f t="shared" si="0"/>
        <v>0</v>
      </c>
      <c r="G24" s="27">
        <f>zbiorówka!G24</f>
        <v>0</v>
      </c>
      <c r="H24" s="22">
        <f t="shared" si="1"/>
        <v>0</v>
      </c>
      <c r="I24" s="19">
        <f t="shared" si="2"/>
        <v>0</v>
      </c>
      <c r="J24" s="29">
        <f t="shared" si="3"/>
        <v>0</v>
      </c>
    </row>
    <row r="25" spans="1:10" s="2" customFormat="1">
      <c r="A25" s="28">
        <v>21</v>
      </c>
      <c r="B25" s="45" t="str">
        <f>zbiorówka!B25</f>
        <v>Model grafitu</v>
      </c>
      <c r="C25" s="25" t="str">
        <f>zbiorówka!C25</f>
        <v>Model przedstawiający strukturę  grafitu (min. 3 warstwy)</v>
      </c>
      <c r="D25" s="80">
        <v>1</v>
      </c>
      <c r="E25" s="26">
        <f>zbiorówka!E25</f>
        <v>0</v>
      </c>
      <c r="F25" s="26">
        <f t="shared" si="0"/>
        <v>0</v>
      </c>
      <c r="G25" s="27">
        <f>zbiorówka!G25</f>
        <v>0</v>
      </c>
      <c r="H25" s="22">
        <f t="shared" si="1"/>
        <v>0</v>
      </c>
      <c r="I25" s="19">
        <f t="shared" si="2"/>
        <v>0</v>
      </c>
      <c r="J25" s="29">
        <f t="shared" si="3"/>
        <v>0</v>
      </c>
    </row>
    <row r="26" spans="1:10" s="2" customFormat="1" ht="25.5">
      <c r="A26" s="28">
        <v>22</v>
      </c>
      <c r="B26" s="45" t="str">
        <f>zbiorówka!B26</f>
        <v>Model chlorku-sodu</v>
      </c>
      <c r="C26" s="25" t="str">
        <f>zbiorówka!C26</f>
        <v>Model przedstawiający strukturę krystaliczną NaCl - jony chloru i sodu w różnych kolorach</v>
      </c>
      <c r="D26" s="80">
        <v>0</v>
      </c>
      <c r="E26" s="26">
        <f>zbiorówka!E26</f>
        <v>0</v>
      </c>
      <c r="F26" s="26">
        <f t="shared" si="0"/>
        <v>0</v>
      </c>
      <c r="G26" s="27">
        <f>zbiorówka!G26</f>
        <v>0</v>
      </c>
      <c r="H26" s="22">
        <f t="shared" si="1"/>
        <v>0</v>
      </c>
      <c r="I26" s="19">
        <f t="shared" si="2"/>
        <v>0</v>
      </c>
      <c r="J26" s="29">
        <f t="shared" si="3"/>
        <v>0</v>
      </c>
    </row>
    <row r="27" spans="1:10" s="2" customFormat="1" ht="38.25">
      <c r="A27" s="28">
        <v>23</v>
      </c>
      <c r="B27" s="45" t="str">
        <f>zbiorówka!B27</f>
        <v>Model kryształu diamentu</v>
      </c>
      <c r="C27" s="25" t="str">
        <f>zbiorówka!C27</f>
        <v>Model przedstawiający strukturę krystaliczną diamentu.</v>
      </c>
      <c r="D27" s="80">
        <v>1</v>
      </c>
      <c r="E27" s="26">
        <f>zbiorówka!E27</f>
        <v>0</v>
      </c>
      <c r="F27" s="26">
        <f t="shared" si="0"/>
        <v>0</v>
      </c>
      <c r="G27" s="27">
        <f>zbiorówka!G27</f>
        <v>0</v>
      </c>
      <c r="H27" s="22">
        <f t="shared" si="1"/>
        <v>0</v>
      </c>
      <c r="I27" s="19">
        <f t="shared" si="2"/>
        <v>0</v>
      </c>
      <c r="J27" s="29">
        <f t="shared" si="3"/>
        <v>0</v>
      </c>
    </row>
    <row r="28" spans="1:10" s="2" customFormat="1" ht="51">
      <c r="A28" s="28">
        <v>24</v>
      </c>
      <c r="B28" s="45" t="str">
        <f>zbiorówka!B28</f>
        <v>Modele atomów - zestaw podstawowy</v>
      </c>
      <c r="C28" s="25" t="str">
        <f>zbiorówka!C28</f>
        <v>Zestaw kulek  i łączników z tworzywa sztucznego, pozwalających na budowę modeli atomów. W zestawie min. 75 różnego rodzaju kulek oraz ok.35 łączników (min 110 elementów).Całość zapakowana w pojemnik</v>
      </c>
      <c r="D28" s="80">
        <v>15</v>
      </c>
      <c r="E28" s="26">
        <f>zbiorówka!E28</f>
        <v>0</v>
      </c>
      <c r="F28" s="26">
        <f t="shared" si="0"/>
        <v>0</v>
      </c>
      <c r="G28" s="27">
        <f>zbiorówka!G28</f>
        <v>0</v>
      </c>
      <c r="H28" s="22">
        <f t="shared" si="1"/>
        <v>0</v>
      </c>
      <c r="I28" s="19">
        <f t="shared" si="2"/>
        <v>0</v>
      </c>
      <c r="J28" s="29">
        <f t="shared" si="3"/>
        <v>0</v>
      </c>
    </row>
    <row r="29" spans="1:10" s="2" customFormat="1" ht="51">
      <c r="A29" s="28">
        <v>25</v>
      </c>
      <c r="B29" s="45" t="str">
        <f>zbiorówka!B29</f>
        <v>Komplet szpatułek i łyżeczek do chemii</v>
      </c>
      <c r="C29" s="25" t="str">
        <f>zbiorówka!C29</f>
        <v xml:space="preserve">Zestaw zawiera co najmniej: 3 szt. różnie zgiętych łyżeczek do spalań oraz 3 szt. różnych rodzajów szpatułek.   </v>
      </c>
      <c r="D29" s="80">
        <v>1</v>
      </c>
      <c r="E29" s="26">
        <f>zbiorówka!E29</f>
        <v>0</v>
      </c>
      <c r="F29" s="26">
        <f t="shared" si="0"/>
        <v>0</v>
      </c>
      <c r="G29" s="27">
        <f>zbiorówka!G29</f>
        <v>0</v>
      </c>
      <c r="H29" s="22">
        <f t="shared" si="1"/>
        <v>0</v>
      </c>
      <c r="I29" s="19">
        <f t="shared" si="2"/>
        <v>0</v>
      </c>
      <c r="J29" s="29">
        <f t="shared" si="3"/>
        <v>0</v>
      </c>
    </row>
    <row r="30" spans="1:10" s="2" customFormat="1" ht="51">
      <c r="A30" s="28">
        <v>26</v>
      </c>
      <c r="B30" s="45" t="str">
        <f>zbiorówka!B30</f>
        <v>Modele atomów - zestaw poszerzony</v>
      </c>
      <c r="C30" s="25" t="str">
        <f>zbiorówka!C30</f>
        <v>Zestaw kulek i łączników z tworzywa sztucznego, pozwalających na budowę modeli atomów. W zestawie min. 350 różnych kulek oraz 180 łączników - łącznie min 530 elementów. Całość zapakowana w pojemnik.</v>
      </c>
      <c r="D30" s="80">
        <v>1</v>
      </c>
      <c r="E30" s="26">
        <f>zbiorówka!E30</f>
        <v>0</v>
      </c>
      <c r="F30" s="26">
        <f t="shared" si="0"/>
        <v>0</v>
      </c>
      <c r="G30" s="27">
        <f>zbiorówka!G30</f>
        <v>0</v>
      </c>
      <c r="H30" s="22">
        <f t="shared" si="1"/>
        <v>0</v>
      </c>
      <c r="I30" s="19">
        <f t="shared" si="2"/>
        <v>0</v>
      </c>
      <c r="J30" s="29">
        <f t="shared" si="3"/>
        <v>0</v>
      </c>
    </row>
    <row r="31" spans="1:10" s="2" customFormat="1" ht="63.75">
      <c r="A31" s="28">
        <v>27</v>
      </c>
      <c r="B31" s="45" t="str">
        <f>zbiorówka!B31</f>
        <v xml:space="preserve">Zestaw odczynników i chemikaliów do nauki chemii w szkołach  </v>
      </c>
      <c r="C31" s="25" t="str">
        <f>zbiorówka!C31</f>
        <v>Zestaw odczynników, wskaźników, chemikaliów, substancji - do nauki chemii zgodnie z podstawą programową szkoły podstawowej. Minimum 50 pozycji.</v>
      </c>
      <c r="D31" s="80">
        <v>1</v>
      </c>
      <c r="E31" s="26">
        <f>zbiorówka!E31</f>
        <v>0</v>
      </c>
      <c r="F31" s="26">
        <f t="shared" si="0"/>
        <v>0</v>
      </c>
      <c r="G31" s="27">
        <f>zbiorówka!G31</f>
        <v>0</v>
      </c>
      <c r="H31" s="22">
        <f t="shared" si="1"/>
        <v>0</v>
      </c>
      <c r="I31" s="19">
        <f t="shared" si="2"/>
        <v>0</v>
      </c>
      <c r="J31" s="29">
        <f t="shared" si="3"/>
        <v>0</v>
      </c>
    </row>
    <row r="32" spans="1:10" s="2" customFormat="1" ht="114.75">
      <c r="A32" s="28">
        <v>28</v>
      </c>
      <c r="B32" s="45" t="str">
        <f>zbiorówka!B32</f>
        <v>Statyw laboratoryjny szkolny z wyposażeniem</v>
      </c>
      <c r="C32" s="25" t="str">
        <f>zbiorówka!C32</f>
        <v>W skład zestawu wchodzą:
- statyw - metalowa podstawa z prętem
- łącznik krzyżowy 5szt.
- łapa do kolb duża
- łapa do kolb mała
-łapa do biuret podwójna
-łapa do chłodnic
-pierścień zamknięty o średnicy ok 9 cm
-pierścień otwarty o średnicy ok 6 cm</v>
      </c>
      <c r="D32" s="80">
        <v>3</v>
      </c>
      <c r="E32" s="26">
        <f>zbiorówka!E32</f>
        <v>0</v>
      </c>
      <c r="F32" s="26">
        <f t="shared" si="0"/>
        <v>0</v>
      </c>
      <c r="G32" s="27">
        <f>zbiorówka!G32</f>
        <v>0</v>
      </c>
      <c r="H32" s="22">
        <f t="shared" si="1"/>
        <v>0</v>
      </c>
      <c r="I32" s="19">
        <f t="shared" si="2"/>
        <v>0</v>
      </c>
      <c r="J32" s="29">
        <f t="shared" si="3"/>
        <v>0</v>
      </c>
    </row>
    <row r="33" spans="1:10" s="2" customFormat="1" ht="63.75">
      <c r="A33" s="28">
        <v>29</v>
      </c>
      <c r="B33" s="45" t="str">
        <f>zbiorówka!B33</f>
        <v>Statyw demonstracyjny</v>
      </c>
      <c r="C33" s="25" t="str">
        <f>zbiorówka!C33</f>
        <v>W skład zestawu wchodzą:
- statyw - metalowa podstawa z prętem
- łącznik krzyżowy min. 5szt.
- łapy do szkła laboratoryjnego - min. 2 szt
-pierścienie o różnych średnicach - 3 szt</v>
      </c>
      <c r="D33" s="80">
        <v>1</v>
      </c>
      <c r="E33" s="26">
        <f>zbiorówka!E33</f>
        <v>0</v>
      </c>
      <c r="F33" s="26">
        <f t="shared" si="0"/>
        <v>0</v>
      </c>
      <c r="G33" s="27">
        <f>zbiorówka!G33</f>
        <v>0</v>
      </c>
      <c r="H33" s="22">
        <f t="shared" si="1"/>
        <v>0</v>
      </c>
      <c r="I33" s="19">
        <f t="shared" si="2"/>
        <v>0</v>
      </c>
      <c r="J33" s="29">
        <f t="shared" si="3"/>
        <v>0</v>
      </c>
    </row>
    <row r="34" spans="1:10" s="2" customFormat="1" ht="51">
      <c r="A34" s="28">
        <v>30</v>
      </c>
      <c r="B34" s="45" t="str">
        <f>zbiorówka!B34</f>
        <v xml:space="preserve">Podnośnik laboratoryjny stal nierdzewna </v>
      </c>
      <c r="C34" s="25" t="str">
        <f>zbiorówka!C34</f>
        <v>Podnośnik mechaniczny - laboratoryjny. Stolik i podstawa wykonane ze stali nierdzewnej. Płynna regulacja wysokości. Zakres regulacji: max. 250 mm. Wymiary stolika: ok.150 x 150 mm</v>
      </c>
      <c r="D34" s="80">
        <v>0</v>
      </c>
      <c r="E34" s="26">
        <f>zbiorówka!E34</f>
        <v>0</v>
      </c>
      <c r="F34" s="26">
        <f t="shared" si="0"/>
        <v>0</v>
      </c>
      <c r="G34" s="27">
        <f>zbiorówka!G34</f>
        <v>0</v>
      </c>
      <c r="H34" s="22">
        <f t="shared" si="1"/>
        <v>0</v>
      </c>
      <c r="I34" s="19">
        <f t="shared" si="2"/>
        <v>0</v>
      </c>
      <c r="J34" s="29">
        <f t="shared" si="3"/>
        <v>0</v>
      </c>
    </row>
    <row r="35" spans="1:10" s="2" customFormat="1" ht="76.5">
      <c r="A35" s="28">
        <v>31</v>
      </c>
      <c r="B35" s="45" t="str">
        <f>zbiorówka!B35</f>
        <v>Układ okresowy pierwiastków chemicznych - część chemiczna</v>
      </c>
      <c r="C35" s="25" t="str">
        <f>zbiorówka!C35</f>
        <v>Plansza dydaktyczna jednostronna w formacie min 200cm x 140 cm prezentująca część chemiczną układu okresowego pierwiastków.</v>
      </c>
      <c r="D35" s="80">
        <v>0</v>
      </c>
      <c r="E35" s="26">
        <f>zbiorówka!E35</f>
        <v>0</v>
      </c>
      <c r="F35" s="26">
        <f t="shared" si="0"/>
        <v>0</v>
      </c>
      <c r="G35" s="27">
        <f>zbiorówka!G35</f>
        <v>0</v>
      </c>
      <c r="H35" s="22">
        <f t="shared" si="1"/>
        <v>0</v>
      </c>
      <c r="I35" s="19">
        <f t="shared" si="2"/>
        <v>0</v>
      </c>
      <c r="J35" s="29">
        <f t="shared" si="3"/>
        <v>0</v>
      </c>
    </row>
    <row r="36" spans="1:10" s="2" customFormat="1" ht="38.25">
      <c r="A36" s="28">
        <v>32</v>
      </c>
      <c r="B36" s="45" t="str">
        <f>zbiorówka!B36</f>
        <v>Tabela rozpuszczalności</v>
      </c>
      <c r="C36" s="25" t="str">
        <f>zbiorówka!C36</f>
        <v>Plansza dydaktyczna w formacie min 100x70 cm, foliowana, oprawiona, z możliwością zawieszania</v>
      </c>
      <c r="D36" s="80">
        <v>1</v>
      </c>
      <c r="E36" s="26">
        <f>zbiorówka!E36</f>
        <v>0</v>
      </c>
      <c r="F36" s="26">
        <f t="shared" si="0"/>
        <v>0</v>
      </c>
      <c r="G36" s="27">
        <f>zbiorówka!G36</f>
        <v>0</v>
      </c>
      <c r="H36" s="22">
        <f t="shared" si="1"/>
        <v>0</v>
      </c>
      <c r="I36" s="19">
        <f t="shared" si="2"/>
        <v>0</v>
      </c>
      <c r="J36" s="29">
        <f t="shared" si="3"/>
        <v>0</v>
      </c>
    </row>
    <row r="37" spans="1:10" s="2" customFormat="1" ht="89.25">
      <c r="A37" s="28">
        <v>33</v>
      </c>
      <c r="B37" s="45" t="str">
        <f>zbiorówka!B37</f>
        <v>Komplet plansz do chemii</v>
      </c>
      <c r="C37" s="25" t="str">
        <f>zbiorówka!C37</f>
        <v>Zestaw plansz chemicznych o wymiarach min 70cm x 100cm:
1.Tabela rozpuszczalności
2.Układ okresowy pierwiastków
3.Skala elektroujemności według Paulinga
4.Wiązania chemiczne
5.Kwasy nieorganiczne (beztlenowe)
6.Budowa materii</v>
      </c>
      <c r="D37" s="80">
        <v>0</v>
      </c>
      <c r="E37" s="26">
        <f>zbiorówka!E37</f>
        <v>0</v>
      </c>
      <c r="F37" s="26">
        <f t="shared" si="0"/>
        <v>0</v>
      </c>
      <c r="G37" s="27">
        <f>zbiorówka!G37</f>
        <v>0</v>
      </c>
      <c r="H37" s="22">
        <f t="shared" si="1"/>
        <v>0</v>
      </c>
      <c r="I37" s="19">
        <f t="shared" si="2"/>
        <v>0</v>
      </c>
      <c r="J37" s="29">
        <f t="shared" si="3"/>
        <v>0</v>
      </c>
    </row>
    <row r="38" spans="1:10" s="2" customFormat="1" ht="51">
      <c r="A38" s="28">
        <v>34</v>
      </c>
      <c r="B38" s="45" t="str">
        <f>zbiorówka!B38</f>
        <v>Plansze interaktywne chemia</v>
      </c>
      <c r="C38" s="25" t="str">
        <f>zbiorówka!C38</f>
        <v>Program edukacyjny, tematyka - chemia -poziom szkoła podstawowa. W programie ilustracje, fotografie, animacje, filmy pokazujące np. doświadczenia chemiczne, reakcje chemiczne, budowę atomów i cząsteczek, tabelę rozpuszczalności, przykłady zastosowań substancji i procesów chemicznych w życiu codziennym
Program współpracuje z rzutnikiem lub tablicą interaktywną.</v>
      </c>
      <c r="D38" s="80">
        <v>0</v>
      </c>
      <c r="E38" s="26">
        <f>zbiorówka!E38</f>
        <v>0</v>
      </c>
      <c r="F38" s="26">
        <f t="shared" si="0"/>
        <v>0</v>
      </c>
      <c r="G38" s="27">
        <f>zbiorówka!G38</f>
        <v>0</v>
      </c>
      <c r="H38" s="22">
        <f t="shared" si="1"/>
        <v>0</v>
      </c>
      <c r="I38" s="19">
        <f t="shared" si="2"/>
        <v>0</v>
      </c>
      <c r="J38" s="29">
        <f t="shared" si="3"/>
        <v>0</v>
      </c>
    </row>
    <row r="39" spans="1:10" s="2" customFormat="1" ht="38.25">
      <c r="A39" s="28">
        <v>35</v>
      </c>
      <c r="B39" s="45" t="str">
        <f>zbiorówka!B39</f>
        <v>Waga szkolna elektroniczna 500g/0.1g</v>
      </c>
      <c r="C39" s="25" t="str">
        <f>zbiorówka!C39</f>
        <v xml:space="preserve">Wyświetlacz cyfrowy, Zasilanie: bateria., Maksymalne obciążenie 500g, Dokładność 0.1g, </v>
      </c>
      <c r="D39" s="80">
        <v>3</v>
      </c>
      <c r="E39" s="26">
        <f>zbiorówka!E39</f>
        <v>0</v>
      </c>
      <c r="F39" s="26">
        <f t="shared" si="0"/>
        <v>0</v>
      </c>
      <c r="G39" s="27">
        <f>zbiorówka!G39</f>
        <v>0</v>
      </c>
      <c r="H39" s="22">
        <f t="shared" si="1"/>
        <v>0</v>
      </c>
      <c r="I39" s="19">
        <f t="shared" si="2"/>
        <v>0</v>
      </c>
      <c r="J39" s="29">
        <f t="shared" si="3"/>
        <v>0</v>
      </c>
    </row>
    <row r="40" spans="1:10" s="2" customFormat="1" ht="38.25">
      <c r="A40" s="28">
        <v>36</v>
      </c>
      <c r="B40" s="45" t="str">
        <f>zbiorówka!B40</f>
        <v>Waga szalkowa laboratoryjna szkolna 500g</v>
      </c>
      <c r="C40" s="25" t="str">
        <f>zbiorówka!C40</f>
        <v>Waga szalkowa laboratoryjna. Zestaw zawiera ok.20 odważników od 10 mg do 200 g. Udźwig: 500g. Podziałka: 20mg</v>
      </c>
      <c r="D40" s="80">
        <v>0</v>
      </c>
      <c r="E40" s="26">
        <f>zbiorówka!E40</f>
        <v>0</v>
      </c>
      <c r="F40" s="26">
        <f t="shared" si="0"/>
        <v>0</v>
      </c>
      <c r="G40" s="27">
        <f>zbiorówka!G40</f>
        <v>0</v>
      </c>
      <c r="H40" s="22">
        <f t="shared" si="1"/>
        <v>0</v>
      </c>
      <c r="I40" s="19">
        <f t="shared" si="2"/>
        <v>0</v>
      </c>
      <c r="J40" s="29">
        <f t="shared" si="3"/>
        <v>0</v>
      </c>
    </row>
    <row r="41" spans="1:10" s="2" customFormat="1" ht="51">
      <c r="A41" s="28">
        <v>37</v>
      </c>
      <c r="B41" s="45" t="str">
        <f>zbiorówka!B41</f>
        <v>Zasilacz laboratoryjny prądu stałego 15V max 3A</v>
      </c>
      <c r="C41" s="25" t="str">
        <f>zbiorówka!C41</f>
        <v>Zasilacz laboratoryjny prądu stałego, z płynną regulacją. Wskaźniki cyfrowe 2xLCD niezależne. Specyfikacja techniczna: Napięcie wyjściowe: 0-30V, Prąd wyjściowy (max): 5A.</v>
      </c>
      <c r="D41" s="80">
        <v>0</v>
      </c>
      <c r="E41" s="26">
        <f>zbiorówka!E41</f>
        <v>0</v>
      </c>
      <c r="F41" s="26">
        <f t="shared" si="0"/>
        <v>0</v>
      </c>
      <c r="G41" s="27">
        <f>zbiorówka!G41</f>
        <v>0</v>
      </c>
      <c r="H41" s="22">
        <f t="shared" si="1"/>
        <v>0</v>
      </c>
      <c r="I41" s="19">
        <f t="shared" si="2"/>
        <v>0</v>
      </c>
      <c r="J41" s="29">
        <f t="shared" si="3"/>
        <v>0</v>
      </c>
    </row>
    <row r="42" spans="1:10" s="2" customFormat="1" ht="25.5">
      <c r="A42" s="28">
        <v>38</v>
      </c>
      <c r="B42" s="45" t="str">
        <f>zbiorówka!B42</f>
        <v>Okulary ochronne</v>
      </c>
      <c r="C42" s="25" t="str">
        <f>zbiorówka!C42</f>
        <v>Okulary ochronne z otworami wentylacyjnymi</v>
      </c>
      <c r="D42" s="80">
        <v>6</v>
      </c>
      <c r="E42" s="26">
        <f>zbiorówka!E42</f>
        <v>0</v>
      </c>
      <c r="F42" s="26">
        <f t="shared" si="0"/>
        <v>0</v>
      </c>
      <c r="G42" s="27">
        <f>zbiorówka!G42</f>
        <v>0</v>
      </c>
      <c r="H42" s="22">
        <f t="shared" si="1"/>
        <v>0</v>
      </c>
      <c r="I42" s="19">
        <f t="shared" si="2"/>
        <v>0</v>
      </c>
      <c r="J42" s="29">
        <f t="shared" si="3"/>
        <v>0</v>
      </c>
    </row>
    <row r="43" spans="1:10" s="2" customFormat="1" ht="25.5">
      <c r="A43" s="28">
        <v>39</v>
      </c>
      <c r="B43" s="45" t="str">
        <f>zbiorówka!B43</f>
        <v>Fartuchy ochronne</v>
      </c>
      <c r="C43" s="25" t="str">
        <f>zbiorówka!C43</f>
        <v>Fartuch z białego płótna (100% bawełna) z długimi rękawami, trzema kieszeniami, paskiem regulującym obwód oraz zapinane na guziki.</v>
      </c>
      <c r="D43" s="80">
        <v>10</v>
      </c>
      <c r="E43" s="26">
        <f>zbiorówka!E43</f>
        <v>0</v>
      </c>
      <c r="F43" s="26">
        <f t="shared" si="0"/>
        <v>0</v>
      </c>
      <c r="G43" s="27">
        <f>zbiorówka!G43</f>
        <v>0</v>
      </c>
      <c r="H43" s="22">
        <f t="shared" si="1"/>
        <v>0</v>
      </c>
      <c r="I43" s="19">
        <f t="shared" si="2"/>
        <v>0</v>
      </c>
      <c r="J43" s="29">
        <f t="shared" si="3"/>
        <v>0</v>
      </c>
    </row>
    <row r="44" spans="1:10" s="2" customFormat="1" ht="76.5">
      <c r="A44" s="28">
        <v>40</v>
      </c>
      <c r="B44" s="45" t="str">
        <f>zbiorówka!B44</f>
        <v>Apteczka</v>
      </c>
      <c r="C44" s="25" t="str">
        <f>zbiorówka!C44</f>
        <v>Apteczka w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44" s="80">
        <v>1</v>
      </c>
      <c r="E44" s="26">
        <f>zbiorówka!E44</f>
        <v>0</v>
      </c>
      <c r="F44" s="26">
        <f t="shared" si="0"/>
        <v>0</v>
      </c>
      <c r="G44" s="27">
        <f>zbiorówka!G44</f>
        <v>0</v>
      </c>
      <c r="H44" s="22">
        <f t="shared" si="1"/>
        <v>0</v>
      </c>
      <c r="I44" s="19">
        <f t="shared" si="2"/>
        <v>0</v>
      </c>
      <c r="J44" s="29">
        <f t="shared" si="3"/>
        <v>0</v>
      </c>
    </row>
    <row r="45" spans="1:10" s="2" customFormat="1" ht="25.5">
      <c r="A45" s="28">
        <v>41</v>
      </c>
      <c r="B45" s="45" t="str">
        <f>zbiorówka!B45</f>
        <v>Rękawiczki lateksowe</v>
      </c>
      <c r="C45" s="25" t="str">
        <f>zbiorówka!C45</f>
        <v>Rękawice laboratoryjne, cienkie, elastyczne. 100 szt w opakowaniu</v>
      </c>
      <c r="D45" s="80">
        <v>1</v>
      </c>
      <c r="E45" s="26">
        <f>zbiorówka!E45</f>
        <v>0</v>
      </c>
      <c r="F45" s="26">
        <f t="shared" si="0"/>
        <v>0</v>
      </c>
      <c r="G45" s="27">
        <f>zbiorówka!G45</f>
        <v>0</v>
      </c>
      <c r="H45" s="22">
        <f t="shared" si="1"/>
        <v>0</v>
      </c>
      <c r="I45" s="19">
        <f t="shared" si="2"/>
        <v>0</v>
      </c>
      <c r="J45" s="29">
        <f t="shared" si="3"/>
        <v>0</v>
      </c>
    </row>
    <row r="46" spans="1:10" s="2" customFormat="1" ht="38.25">
      <c r="A46" s="28">
        <v>42</v>
      </c>
      <c r="B46" s="45" t="str">
        <f>zbiorówka!B46</f>
        <v>Rękawice do gorących przedmiotów</v>
      </c>
      <c r="C46" s="25" t="str">
        <f>zbiorówka!C46</f>
        <v>Rękawice termiczne wykonane z grubej bawełny frotte, ciepło kontaktowe do 250° C</v>
      </c>
      <c r="D46" s="80">
        <v>6</v>
      </c>
      <c r="E46" s="26">
        <f>zbiorówka!E46</f>
        <v>0</v>
      </c>
      <c r="F46" s="26">
        <f t="shared" si="0"/>
        <v>0</v>
      </c>
      <c r="G46" s="27">
        <f>zbiorówka!G46</f>
        <v>0</v>
      </c>
      <c r="H46" s="22">
        <f t="shared" si="1"/>
        <v>0</v>
      </c>
      <c r="I46" s="19">
        <f t="shared" si="2"/>
        <v>0</v>
      </c>
      <c r="J46" s="29">
        <f t="shared" si="3"/>
        <v>0</v>
      </c>
    </row>
    <row r="47" spans="1:10" s="2" customFormat="1">
      <c r="A47" s="28">
        <v>43</v>
      </c>
      <c r="B47" s="45" t="str">
        <f>zbiorówka!B47</f>
        <v>Parafilm</v>
      </c>
      <c r="C47" s="25" t="str">
        <f>zbiorówka!C47</f>
        <v>Parafilm  do uszczelniania szkła i plastików laboratoryjnych  Szerokość rolki: ok.50 mm Długość rolki: min 75 m</v>
      </c>
      <c r="D47" s="80">
        <v>0</v>
      </c>
      <c r="E47" s="26">
        <f>zbiorówka!E47</f>
        <v>0</v>
      </c>
      <c r="F47" s="26">
        <f t="shared" si="0"/>
        <v>0</v>
      </c>
      <c r="G47" s="27">
        <f>zbiorówka!G47</f>
        <v>0</v>
      </c>
      <c r="H47" s="22">
        <f t="shared" si="1"/>
        <v>0</v>
      </c>
      <c r="I47" s="19">
        <f t="shared" si="2"/>
        <v>0</v>
      </c>
      <c r="J47" s="29">
        <f t="shared" si="3"/>
        <v>0</v>
      </c>
    </row>
    <row r="48" spans="1:10" s="1" customFormat="1" ht="38.25">
      <c r="A48" s="28">
        <v>44</v>
      </c>
      <c r="B48" s="45" t="str">
        <f>zbiorówka!B48</f>
        <v xml:space="preserve">Mata z włókniny chłonnej </v>
      </c>
      <c r="C48" s="25" t="str">
        <f>zbiorówka!C48</f>
        <v>Mata z włókniny chłonnej, absorbująca chemikalia (uniwersalna),wymiar ok.40 cmx50 min 100mat w opakowaniu</v>
      </c>
      <c r="D48" s="80">
        <v>0</v>
      </c>
      <c r="E48" s="26">
        <f>zbiorówka!E48</f>
        <v>0</v>
      </c>
      <c r="F48" s="26">
        <f t="shared" si="0"/>
        <v>0</v>
      </c>
      <c r="G48" s="27">
        <f>zbiorówka!G48</f>
        <v>0</v>
      </c>
      <c r="H48" s="22">
        <f t="shared" si="1"/>
        <v>0</v>
      </c>
      <c r="I48" s="19">
        <f t="shared" si="2"/>
        <v>0</v>
      </c>
      <c r="J48" s="29">
        <f t="shared" si="3"/>
        <v>0</v>
      </c>
    </row>
    <row r="49" spans="1:10" ht="76.5">
      <c r="A49" s="28">
        <v>45</v>
      </c>
      <c r="B49" s="45" t="str">
        <f>zbiorówka!B49</f>
        <v>Palnik Bunsena (z wkładami wymiennymi)</v>
      </c>
      <c r="C49" s="25" t="str">
        <f>zbiorówka!C49</f>
        <v>W zestawie:
Palnik laboratoryjny
Kartusz gazowy
Dane techniczne:
Temperatura płomienia 1700oC
Kartusz 230g / 410 ml30% propan , 70% butan</v>
      </c>
      <c r="D49" s="80">
        <v>0</v>
      </c>
      <c r="E49" s="26">
        <f>zbiorówka!E49</f>
        <v>0</v>
      </c>
      <c r="F49" s="26">
        <f t="shared" ref="F49:F51" si="4">E49*D49</f>
        <v>0</v>
      </c>
      <c r="G49" s="27">
        <f>zbiorówka!G49</f>
        <v>0</v>
      </c>
      <c r="H49" s="22">
        <f t="shared" ref="H49:H51" si="5">J49-F49</f>
        <v>0</v>
      </c>
      <c r="I49" s="19">
        <f t="shared" ref="I49:I51" si="6">E49*G49%+E49</f>
        <v>0</v>
      </c>
      <c r="J49" s="29">
        <f t="shared" ref="J49:J51" si="7">I49*D49</f>
        <v>0</v>
      </c>
    </row>
    <row r="50" spans="1:10" ht="34.5" customHeight="1">
      <c r="A50" s="28">
        <v>46</v>
      </c>
      <c r="B50" s="45" t="str">
        <f>zbiorówka!B50</f>
        <v>Czasza grzejna</v>
      </c>
      <c r="C50" s="25" t="str">
        <f>zbiorówka!C50</f>
        <v>Elektryczny płaszcz grzewczy z regulacją mocy, do max 4500C</v>
      </c>
      <c r="D50" s="80">
        <v>2</v>
      </c>
      <c r="E50" s="26">
        <f>zbiorówka!E50</f>
        <v>0</v>
      </c>
      <c r="F50" s="26">
        <f t="shared" si="4"/>
        <v>0</v>
      </c>
      <c r="G50" s="27">
        <f>zbiorówka!G50</f>
        <v>0</v>
      </c>
      <c r="H50" s="22">
        <f t="shared" si="5"/>
        <v>0</v>
      </c>
      <c r="I50" s="19">
        <f t="shared" si="6"/>
        <v>0</v>
      </c>
      <c r="J50" s="29">
        <f t="shared" si="7"/>
        <v>0</v>
      </c>
    </row>
    <row r="51" spans="1:10" ht="64.5" thickBot="1">
      <c r="A51" s="30">
        <v>47</v>
      </c>
      <c r="B51" s="46" t="str">
        <f>zbiorówka!B51</f>
        <v>Butla z kranikiem do wody destylowanej (10l)</v>
      </c>
      <c r="C51" s="37" t="str">
        <f>zbiorówka!C51</f>
        <v>Butla do wody destylowanej z kranem, pojemność 10l, z tworzywa, szyja gwintowana z nakrętką, uchwyt do przenoszenia</v>
      </c>
      <c r="D51" s="81">
        <v>0</v>
      </c>
      <c r="E51" s="38">
        <f>zbiorówka!E51</f>
        <v>0</v>
      </c>
      <c r="F51" s="38">
        <f t="shared" si="4"/>
        <v>0</v>
      </c>
      <c r="G51" s="39">
        <f>zbiorówka!G51</f>
        <v>0</v>
      </c>
      <c r="H51" s="35">
        <f t="shared" si="5"/>
        <v>0</v>
      </c>
      <c r="I51" s="33">
        <f t="shared" si="6"/>
        <v>0</v>
      </c>
      <c r="J51" s="36">
        <f t="shared" si="7"/>
        <v>0</v>
      </c>
    </row>
    <row r="52" spans="1:10">
      <c r="F52" s="9">
        <f>SUM(F5:F51)</f>
        <v>0</v>
      </c>
      <c r="H52" s="9">
        <f>SUM(H5:H51)</f>
        <v>0</v>
      </c>
      <c r="J52" s="9">
        <f>SUM(J5:J51)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70" zoomScaleNormal="70" workbookViewId="0">
      <pane ySplit="4" topLeftCell="A5" activePane="bottomLeft" state="frozen"/>
      <selection activeCell="N13" sqref="N13"/>
      <selection pane="bottomLeft" activeCell="N13" sqref="N13"/>
    </sheetView>
  </sheetViews>
  <sheetFormatPr defaultColWidth="9" defaultRowHeight="14.25"/>
  <cols>
    <col min="1" max="1" width="5.625" style="7" customWidth="1"/>
    <col min="2" max="2" width="13.625" style="47" customWidth="1"/>
    <col min="3" max="3" width="96.125" style="7" customWidth="1"/>
    <col min="4" max="4" width="10.625" style="7" customWidth="1"/>
    <col min="5" max="5" width="11.875" style="7" customWidth="1"/>
    <col min="6" max="6" width="12" style="7" customWidth="1"/>
    <col min="7" max="7" width="10.25" style="8" bestFit="1" customWidth="1"/>
    <col min="8" max="8" width="12.25" style="7" customWidth="1"/>
    <col min="9" max="9" width="11.75" style="7" customWidth="1"/>
    <col min="10" max="10" width="12.125" style="7" bestFit="1" customWidth="1"/>
    <col min="11" max="16384" width="9" style="7"/>
  </cols>
  <sheetData>
    <row r="1" spans="1:10" s="5" customFormat="1" ht="15">
      <c r="A1" s="4"/>
      <c r="B1" s="40"/>
      <c r="C1" s="92" t="s">
        <v>9</v>
      </c>
      <c r="D1" s="92"/>
      <c r="E1" s="92"/>
      <c r="F1" s="92"/>
      <c r="G1" s="92"/>
      <c r="H1" s="92"/>
      <c r="I1" s="92"/>
    </row>
    <row r="2" spans="1:10" s="5" customFormat="1" ht="15">
      <c r="A2" s="6"/>
      <c r="B2" s="41"/>
      <c r="C2" s="95" t="s">
        <v>123</v>
      </c>
      <c r="D2" s="95"/>
      <c r="E2" s="95"/>
      <c r="F2" s="95"/>
      <c r="G2" s="95"/>
      <c r="H2" s="95"/>
      <c r="I2" s="95"/>
    </row>
    <row r="3" spans="1:10" s="5" customFormat="1" ht="15.75" thickBot="1">
      <c r="A3" s="6"/>
      <c r="B3" s="41"/>
      <c r="C3" s="10"/>
      <c r="D3" s="94"/>
      <c r="E3" s="94"/>
      <c r="F3" s="94"/>
      <c r="G3" s="11"/>
      <c r="H3" s="11"/>
      <c r="I3" s="11"/>
    </row>
    <row r="4" spans="1:10" customFormat="1" ht="38.25">
      <c r="A4" s="12"/>
      <c r="B4" s="42"/>
      <c r="C4" s="13"/>
      <c r="D4" s="13" t="s">
        <v>3</v>
      </c>
      <c r="E4" s="14" t="s">
        <v>4</v>
      </c>
      <c r="F4" s="14" t="s">
        <v>5</v>
      </c>
      <c r="G4" s="15" t="s">
        <v>6</v>
      </c>
      <c r="H4" s="15" t="s">
        <v>18</v>
      </c>
      <c r="I4" s="14" t="s">
        <v>7</v>
      </c>
      <c r="J4" s="16" t="s">
        <v>8</v>
      </c>
    </row>
    <row r="5" spans="1:10" s="2" customFormat="1" ht="51">
      <c r="A5" s="28">
        <v>1</v>
      </c>
      <c r="B5" s="45" t="str">
        <f>zbiorówka!B5</f>
        <v>Chemia - Zestaw do doświadczeń chemicznych</v>
      </c>
      <c r="C5" s="25" t="str">
        <f>zbiorówka!C5</f>
        <v>Zestaw szkła i sprzętu laboratoryjnego dla grupy 2-4 osób do doświadczeń z chemii dostosowany do wykonania doświadczeń odpowiadających podstawie programowej dla szkół podstawowych. Zestaw w opakowaniu przenośnym, wyłożony gąbką.</v>
      </c>
      <c r="D5" s="82">
        <v>1</v>
      </c>
      <c r="E5" s="26">
        <f>zbiorówka!E5</f>
        <v>0</v>
      </c>
      <c r="F5" s="26">
        <f>E5*D5</f>
        <v>0</v>
      </c>
      <c r="G5" s="27">
        <f>zbiorówka!G5</f>
        <v>0</v>
      </c>
      <c r="H5" s="22">
        <f>J5-F5</f>
        <v>0</v>
      </c>
      <c r="I5" s="19">
        <f>E5*G5%+E5</f>
        <v>0</v>
      </c>
      <c r="J5" s="29">
        <f>I5*D5</f>
        <v>0</v>
      </c>
    </row>
    <row r="6" spans="1:10" s="2" customFormat="1" ht="51">
      <c r="A6" s="28">
        <v>2</v>
      </c>
      <c r="B6" s="45" t="str">
        <f>zbiorówka!B6</f>
        <v>Elektrochemia - Zestaw do ćwiczeń z elektrochemii</v>
      </c>
      <c r="C6" s="25" t="str">
        <f>zbiorówka!C6</f>
        <v xml:space="preserve"> Zestaw do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podstawowych.</v>
      </c>
      <c r="D6" s="82">
        <v>1</v>
      </c>
      <c r="E6" s="26">
        <f>zbiorówka!E6</f>
        <v>0</v>
      </c>
      <c r="F6" s="26">
        <f t="shared" ref="F6:F48" si="0">E6*D6</f>
        <v>0</v>
      </c>
      <c r="G6" s="27">
        <f>zbiorówka!G6</f>
        <v>0</v>
      </c>
      <c r="H6" s="22">
        <f t="shared" ref="H6:H48" si="1">J6-F6</f>
        <v>0</v>
      </c>
      <c r="I6" s="19">
        <f t="shared" ref="I6:I48" si="2">E6*G6%+E6</f>
        <v>0</v>
      </c>
      <c r="J6" s="29">
        <f t="shared" ref="J6:J48" si="3">I6*D6</f>
        <v>0</v>
      </c>
    </row>
    <row r="7" spans="1:10" s="2" customFormat="1" ht="38.25">
      <c r="A7" s="28">
        <v>3</v>
      </c>
      <c r="B7" s="45" t="str">
        <f>zbiorówka!B7</f>
        <v>Przyrząd do elektrolizy</v>
      </c>
      <c r="C7" s="25" t="str">
        <f>zbiorówka!C7</f>
        <v>Przyrząd do elektrolizy w postaci dwóch elektrod osadzonych na
wyprofilowanych ramionach przewodzących umieszczonych na wspornikach w pojemniku plastikowym, w dole pojemnika gniazda przewodów bananowych</v>
      </c>
      <c r="D7" s="82">
        <v>1</v>
      </c>
      <c r="E7" s="26">
        <f>zbiorówka!E7</f>
        <v>0</v>
      </c>
      <c r="F7" s="26">
        <f t="shared" si="0"/>
        <v>0</v>
      </c>
      <c r="G7" s="27">
        <f>zbiorówka!G7</f>
        <v>0</v>
      </c>
      <c r="H7" s="22">
        <f t="shared" si="1"/>
        <v>0</v>
      </c>
      <c r="I7" s="19">
        <f t="shared" si="2"/>
        <v>0</v>
      </c>
      <c r="J7" s="29">
        <f t="shared" si="3"/>
        <v>0</v>
      </c>
    </row>
    <row r="8" spans="1:10" s="2" customFormat="1" ht="38.25">
      <c r="A8" s="28">
        <v>4</v>
      </c>
      <c r="B8" s="45" t="str">
        <f>zbiorówka!B8</f>
        <v>Zestaw do ćwiczeń z elektrolizy</v>
      </c>
      <c r="C8" s="25" t="str">
        <f>zbiorówka!C8</f>
        <v>Zestaw do ćwiczeń z elektrolizy. W zestawie: podstawka do statywu z gniazdami zasilającymi, statyw, naczynie szklane, uchwyt do probówek, probówki (min.2szt.), elektrody, przewody. Zestaw w plastikowej walizce.</v>
      </c>
      <c r="D8" s="82">
        <v>1</v>
      </c>
      <c r="E8" s="26">
        <f>zbiorówka!E8</f>
        <v>0</v>
      </c>
      <c r="F8" s="26">
        <f t="shared" si="0"/>
        <v>0</v>
      </c>
      <c r="G8" s="27">
        <f>zbiorówka!G8</f>
        <v>0</v>
      </c>
      <c r="H8" s="22">
        <f t="shared" si="1"/>
        <v>0</v>
      </c>
      <c r="I8" s="19">
        <f t="shared" si="2"/>
        <v>0</v>
      </c>
      <c r="J8" s="29">
        <f t="shared" si="3"/>
        <v>0</v>
      </c>
    </row>
    <row r="9" spans="1:10" s="2" customFormat="1" ht="76.5">
      <c r="A9" s="28">
        <v>5</v>
      </c>
      <c r="B9" s="45" t="str">
        <f>zbiorówka!B9</f>
        <v>Walizka Ekobadacza do obserwacji oraz badania wód i ph gleb</v>
      </c>
      <c r="C9" s="25" t="str">
        <f>zbiorówka!C9</f>
        <v>Zestaw dydaktyczny do analizy składu chemicznego wody i gleby. W zestawie: 1.szcegółowa instrukcja opisująca metodykę i standardy badań, 2.Kwasomierz Helliga (płytka i płyn), 3. Lupa, 5.Strzykawki: 5ml, 10 ml, 6.Bibuły osuszające 7. Probówki okrągłodenna, probówki płaskodenne z korkami (3szt), 8.Stojak do probówek 9.Łyżeczki do poboru: gleby (1szt), substancji sypkich (3szt.), 10. Komplet (ok.15szt) mianowanych roztworów wskaźników 11. Siateczka do usuwania zanieczyszczeń przy poborze wody 12. Skale wyników badań - barwne, zalaminowane. Zapakowane w przenośny pojemnik plastikowy.</v>
      </c>
      <c r="D9" s="82">
        <v>1</v>
      </c>
      <c r="E9" s="26">
        <f>zbiorówka!E9</f>
        <v>0</v>
      </c>
      <c r="F9" s="26">
        <f t="shared" si="0"/>
        <v>0</v>
      </c>
      <c r="G9" s="27">
        <f>zbiorówka!G9</f>
        <v>0</v>
      </c>
      <c r="H9" s="22">
        <f t="shared" si="1"/>
        <v>0</v>
      </c>
      <c r="I9" s="19">
        <f t="shared" si="2"/>
        <v>0</v>
      </c>
      <c r="J9" s="29">
        <f t="shared" si="3"/>
        <v>0</v>
      </c>
    </row>
    <row r="10" spans="1:10" s="2" customFormat="1" ht="25.5">
      <c r="A10" s="28">
        <v>6</v>
      </c>
      <c r="B10" s="45" t="str">
        <f>zbiorówka!B10</f>
        <v>Próbki paliw - rodzaje paliw</v>
      </c>
      <c r="C10" s="25" t="str">
        <f>zbiorówka!C10</f>
        <v>Zestaw 12 próbek paliw zapakowanych w walizkę/gablotkę z opisem paliw</v>
      </c>
      <c r="D10" s="82">
        <v>1</v>
      </c>
      <c r="E10" s="26">
        <f>zbiorówka!E10</f>
        <v>0</v>
      </c>
      <c r="F10" s="26">
        <f t="shared" si="0"/>
        <v>0</v>
      </c>
      <c r="G10" s="27">
        <f>zbiorówka!G10</f>
        <v>0</v>
      </c>
      <c r="H10" s="22">
        <f t="shared" si="1"/>
        <v>0</v>
      </c>
      <c r="I10" s="19">
        <f t="shared" si="2"/>
        <v>0</v>
      </c>
      <c r="J10" s="29">
        <f t="shared" si="3"/>
        <v>0</v>
      </c>
    </row>
    <row r="11" spans="1:10" s="2" customFormat="1" ht="25.5">
      <c r="A11" s="28">
        <v>7</v>
      </c>
      <c r="B11" s="45" t="str">
        <f>zbiorówka!B11</f>
        <v>Metale i ich stopy</v>
      </c>
      <c r="C11" s="25" t="str">
        <f>zbiorówka!C11</f>
        <v>Zestaw min. 12 płytek z różnych metali i ich stopów, z ich oznaczeniami/nazwami. Płytki w opakowaniu - walizka/skrzynka.</v>
      </c>
      <c r="D11" s="82">
        <v>1</v>
      </c>
      <c r="E11" s="26">
        <f>zbiorówka!E11</f>
        <v>0</v>
      </c>
      <c r="F11" s="26">
        <f t="shared" si="0"/>
        <v>0</v>
      </c>
      <c r="G11" s="27">
        <f>zbiorówka!G11</f>
        <v>0</v>
      </c>
      <c r="H11" s="22">
        <f t="shared" si="1"/>
        <v>0</v>
      </c>
      <c r="I11" s="19">
        <f t="shared" si="2"/>
        <v>0</v>
      </c>
      <c r="J11" s="29">
        <f t="shared" si="3"/>
        <v>0</v>
      </c>
    </row>
    <row r="12" spans="1:10" s="2" customFormat="1" ht="51">
      <c r="A12" s="28">
        <v>8</v>
      </c>
      <c r="B12" s="45" t="str">
        <f>zbiorówka!B12</f>
        <v>Suszarka do próbówek z tacką do ociekania</v>
      </c>
      <c r="C12" s="25" t="str">
        <f>zbiorówka!C12</f>
        <v>Suszarka do próbówek z tacką do ociekania. Końcówki prętów zabezpieczone gumkami. Wymiary orientacyjne: Wysokość ok 45cm, Szerokość: ok35cm, Głębokość: ok15cm</v>
      </c>
      <c r="D12" s="82">
        <v>6</v>
      </c>
      <c r="E12" s="26">
        <f>zbiorówka!E12</f>
        <v>0</v>
      </c>
      <c r="F12" s="26">
        <f t="shared" si="0"/>
        <v>0</v>
      </c>
      <c r="G12" s="27">
        <f>zbiorówka!G12</f>
        <v>0</v>
      </c>
      <c r="H12" s="22">
        <f t="shared" si="1"/>
        <v>0</v>
      </c>
      <c r="I12" s="19">
        <f t="shared" si="2"/>
        <v>0</v>
      </c>
      <c r="J12" s="29">
        <f t="shared" si="3"/>
        <v>0</v>
      </c>
    </row>
    <row r="13" spans="1:10" s="2" customFormat="1" ht="51">
      <c r="A13" s="28">
        <v>9</v>
      </c>
      <c r="B13" s="45" t="str">
        <f>zbiorówka!B13</f>
        <v>Taca do przenoszenia próbówek i odczynników</v>
      </c>
      <c r="C13" s="25" t="str">
        <f>zbiorówka!C13</f>
        <v>Plastikowy pojemnik z uchwytami, po bokach otwory na probówki: 6 otworówxok.20mm, 8otworówxok.16mm, 8otworówxok.8mm Wymiary pojemnika ok.: 30x10x20cm</v>
      </c>
      <c r="D13" s="82">
        <v>6</v>
      </c>
      <c r="E13" s="26">
        <f>zbiorówka!E13</f>
        <v>0</v>
      </c>
      <c r="F13" s="26">
        <f t="shared" si="0"/>
        <v>0</v>
      </c>
      <c r="G13" s="27">
        <f>zbiorówka!G13</f>
        <v>0</v>
      </c>
      <c r="H13" s="22">
        <f t="shared" si="1"/>
        <v>0</v>
      </c>
      <c r="I13" s="19">
        <f t="shared" si="2"/>
        <v>0</v>
      </c>
      <c r="J13" s="29">
        <f t="shared" si="3"/>
        <v>0</v>
      </c>
    </row>
    <row r="14" spans="1:10" s="2" customFormat="1" ht="25.5">
      <c r="A14" s="28">
        <v>10</v>
      </c>
      <c r="B14" s="45" t="str">
        <f>zbiorówka!B14</f>
        <v>Termometr -10 do 110 C</v>
      </c>
      <c r="C14" s="25" t="str">
        <f>zbiorówka!C14</f>
        <v>Termometr alkoholowy. Zakres pomiaru od -10 do 110 0C.</v>
      </c>
      <c r="D14" s="82">
        <v>6</v>
      </c>
      <c r="E14" s="26">
        <f>zbiorówka!E14</f>
        <v>0</v>
      </c>
      <c r="F14" s="26">
        <f t="shared" si="0"/>
        <v>0</v>
      </c>
      <c r="G14" s="27">
        <f>zbiorówka!G14</f>
        <v>0</v>
      </c>
      <c r="H14" s="22">
        <f t="shared" si="1"/>
        <v>0</v>
      </c>
      <c r="I14" s="19">
        <f t="shared" si="2"/>
        <v>0</v>
      </c>
      <c r="J14" s="29">
        <f t="shared" si="3"/>
        <v>0</v>
      </c>
    </row>
    <row r="15" spans="1:10" s="2" customFormat="1" ht="25.5">
      <c r="A15" s="28">
        <v>11</v>
      </c>
      <c r="B15" s="45" t="str">
        <f>zbiorówka!B15</f>
        <v xml:space="preserve">Aparat Hoffmana </v>
      </c>
      <c r="C15" s="25" t="str">
        <f>zbiorówka!C15</f>
        <v>Przyrząd (tzw. Eudiometrem Hofmanna) - statyw z trzema połączonymi ze sobą cylindrami szklanymi (środkowy otwarty, boczne z zaworami, wyposażone w elektrody). W zestawie zasilacz.</v>
      </c>
      <c r="D15" s="82">
        <v>1</v>
      </c>
      <c r="E15" s="26">
        <f>zbiorówka!E15</f>
        <v>0</v>
      </c>
      <c r="F15" s="26">
        <f t="shared" si="0"/>
        <v>0</v>
      </c>
      <c r="G15" s="27">
        <f>zbiorówka!G15</f>
        <v>0</v>
      </c>
      <c r="H15" s="22">
        <f t="shared" si="1"/>
        <v>0</v>
      </c>
      <c r="I15" s="19">
        <f t="shared" si="2"/>
        <v>0</v>
      </c>
      <c r="J15" s="29">
        <f t="shared" si="3"/>
        <v>0</v>
      </c>
    </row>
    <row r="16" spans="1:10" s="2" customFormat="1" ht="38.25">
      <c r="A16" s="28">
        <v>12</v>
      </c>
      <c r="B16" s="45" t="str">
        <f>zbiorówka!B16</f>
        <v>Zestaw do ekstrakcji ze statywem</v>
      </c>
      <c r="C16" s="25" t="str">
        <f>zbiorówka!C16</f>
        <v>W skład zestawu wchodzi: ekstraktor, chłodnica, kolba płaskodenna, trójnóg, siatka z krążkiem ceramicznym, palnik spirytusowy, wąż 2szt., łapy i łączniki do zmontowania zestawu, Opakowanie plastikowe wyłożone pianką.</v>
      </c>
      <c r="D16" s="82">
        <v>1</v>
      </c>
      <c r="E16" s="26">
        <f>zbiorówka!E16</f>
        <v>0</v>
      </c>
      <c r="F16" s="26">
        <f t="shared" si="0"/>
        <v>0</v>
      </c>
      <c r="G16" s="27">
        <f>zbiorówka!G16</f>
        <v>0</v>
      </c>
      <c r="H16" s="22">
        <f t="shared" si="1"/>
        <v>0</v>
      </c>
      <c r="I16" s="19">
        <f t="shared" si="2"/>
        <v>0</v>
      </c>
      <c r="J16" s="29">
        <f t="shared" si="3"/>
        <v>0</v>
      </c>
    </row>
    <row r="17" spans="1:10" s="2" customFormat="1" ht="38.25">
      <c r="A17" s="28">
        <v>13</v>
      </c>
      <c r="B17" s="45" t="str">
        <f>zbiorówka!B17</f>
        <v>Zestaw do wytwarzania gazu</v>
      </c>
      <c r="C17" s="25" t="str">
        <f>zbiorówka!C17</f>
        <v>W skład zestawu wchodzi (przykładowo): butelka do wytwarzania gazu, biureta do pobierania gazu, trójnóg, siatka z krążkiem ceramicznym, palnik spirytusowy, wąż 2szt., łapy i łączniki do zmontowania zestawu, Opakowanie - pojemnik plastikowy wyłożony pianką.</v>
      </c>
      <c r="D17" s="82">
        <v>1</v>
      </c>
      <c r="E17" s="26">
        <f>zbiorówka!E17</f>
        <v>0</v>
      </c>
      <c r="F17" s="26">
        <f t="shared" si="0"/>
        <v>0</v>
      </c>
      <c r="G17" s="27">
        <f>zbiorówka!G17</f>
        <v>0</v>
      </c>
      <c r="H17" s="22">
        <f t="shared" si="1"/>
        <v>0</v>
      </c>
      <c r="I17" s="19">
        <f t="shared" si="2"/>
        <v>0</v>
      </c>
      <c r="J17" s="29">
        <f t="shared" si="3"/>
        <v>0</v>
      </c>
    </row>
    <row r="18" spans="1:10" s="2" customFormat="1" ht="38.25">
      <c r="A18" s="28">
        <v>14</v>
      </c>
      <c r="B18" s="45" t="str">
        <f>zbiorówka!B18</f>
        <v xml:space="preserve">Zestaw do destylacji ze statywem </v>
      </c>
      <c r="C18" s="25" t="str">
        <f>zbiorówka!C18</f>
        <v>W skład zestawu wchodzi (przykładowo): statyw, chłodnica z nasadką, wąż 2szt., kolba destylacyjna orągłodenna, łapy zaciskowej łączniki do zmontowania zestawu, trójnóg, siatka z krążkiem ceramicznym, palnik.</v>
      </c>
      <c r="D18" s="82">
        <v>3</v>
      </c>
      <c r="E18" s="26">
        <f>zbiorówka!E18</f>
        <v>0</v>
      </c>
      <c r="F18" s="26">
        <f t="shared" si="0"/>
        <v>0</v>
      </c>
      <c r="G18" s="27">
        <f>zbiorówka!G18</f>
        <v>0</v>
      </c>
      <c r="H18" s="22">
        <f t="shared" si="1"/>
        <v>0</v>
      </c>
      <c r="I18" s="19">
        <f t="shared" si="2"/>
        <v>0</v>
      </c>
      <c r="J18" s="29">
        <f t="shared" si="3"/>
        <v>0</v>
      </c>
    </row>
    <row r="19" spans="1:10" s="2" customFormat="1" ht="165.75">
      <c r="A19" s="28">
        <v>15</v>
      </c>
      <c r="B19" s="45" t="str">
        <f>zbiorówka!B19</f>
        <v xml:space="preserve">Komplet szkła wersja rozbudowana </v>
      </c>
      <c r="C19" s="25" t="str">
        <f>zbiorówka!C19</f>
        <v>Komplet szkła laboratoryjnego, wyposażenie pracowni w szkole podstawowej, zgodny z podstawą programową - w zestawie (przykładowo): 1. Chłodnica Liebiga - 1 szt. 2. Kolba destylacyjna 100 ml - 1 szt. 3. Kolba płaskodenna 250 ml - 1 szt. 4. Kolba stożkowa 200 ml - 2 szt. 5. Krystalizator z wlewem - 2 szt. 6. Lejek szklany - 1 szt. 7. Moździerz porcelanowy z tłuczkiem - 1 szt. 8. Parownica porcelanowa - 1 szt. 9. Pipeta miarowa 5 ml - 1 szt. 10. Cylinder miarowy 100 ml - 1 szt.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rurek o różnych przekrojach i długościach, proste, zgięte - różne kąty, dwukrotnie zgięte, kapilarne 20. Rurka gumowa- 1 szt.
21. Korki gumowe różne min. 10 szt 22. Szkiełko zegarkowe - 4 szt. 23. Zlewka: 250 ml - 1 szt.niska; 100 ml - 1 szt.; wysoka 250 ml - 1 szt.24. Tryskawka - 1 szt. 25. Termometr  0 - 200 st.C - 1 szt.26. Butla laboratoryjna 100 ml - 2 szt.27. Probówka z tubusem  - 1 szt.28. Rozdzielacz cylindryczny 50 ml - 1 szt.</v>
      </c>
      <c r="D19" s="82">
        <v>3</v>
      </c>
      <c r="E19" s="26">
        <f>zbiorówka!E19</f>
        <v>0</v>
      </c>
      <c r="F19" s="26">
        <f t="shared" si="0"/>
        <v>0</v>
      </c>
      <c r="G19" s="27">
        <f>zbiorówka!G19</f>
        <v>0</v>
      </c>
      <c r="H19" s="22">
        <f t="shared" si="1"/>
        <v>0</v>
      </c>
      <c r="I19" s="19">
        <f t="shared" si="2"/>
        <v>0</v>
      </c>
      <c r="J19" s="29">
        <f t="shared" si="3"/>
        <v>0</v>
      </c>
    </row>
    <row r="20" spans="1:10" s="2" customFormat="1" ht="25.5">
      <c r="A20" s="28">
        <v>16</v>
      </c>
      <c r="B20" s="45" t="str">
        <f>zbiorówka!B20</f>
        <v>Rodzaje metali-12 płytek</v>
      </c>
      <c r="C20" s="25" t="str">
        <f>zbiorówka!C20</f>
        <v>Zestaw min. 12 płytek z różnych metali, z oznaczeniami do identyfikacji metalu. Wymiary płytki ok. 50x25mm</v>
      </c>
      <c r="D20" s="82">
        <v>1</v>
      </c>
      <c r="E20" s="26">
        <f>zbiorówka!E20</f>
        <v>0</v>
      </c>
      <c r="F20" s="26">
        <f t="shared" si="0"/>
        <v>0</v>
      </c>
      <c r="G20" s="27">
        <f>zbiorówka!G20</f>
        <v>0</v>
      </c>
      <c r="H20" s="22">
        <f t="shared" si="1"/>
        <v>0</v>
      </c>
      <c r="I20" s="19">
        <f t="shared" si="2"/>
        <v>0</v>
      </c>
      <c r="J20" s="29">
        <f t="shared" si="3"/>
        <v>0</v>
      </c>
    </row>
    <row r="21" spans="1:10" s="2" customFormat="1" ht="25.5">
      <c r="A21" s="28">
        <v>17</v>
      </c>
      <c r="B21" s="45" t="str">
        <f>zbiorówka!B21</f>
        <v>Palnik spirytusowy</v>
      </c>
      <c r="C21" s="25" t="str">
        <f>zbiorówka!C21</f>
        <v xml:space="preserve">Palnik alkoholowy, spirytusowy. Pojemność 100ml.  </v>
      </c>
      <c r="D21" s="82">
        <v>6</v>
      </c>
      <c r="E21" s="26">
        <f>zbiorówka!E21</f>
        <v>0</v>
      </c>
      <c r="F21" s="26">
        <f t="shared" si="0"/>
        <v>0</v>
      </c>
      <c r="G21" s="27">
        <f>zbiorówka!G21</f>
        <v>0</v>
      </c>
      <c r="H21" s="22">
        <f t="shared" si="1"/>
        <v>0</v>
      </c>
      <c r="I21" s="19">
        <f t="shared" si="2"/>
        <v>0</v>
      </c>
      <c r="J21" s="29">
        <f t="shared" si="3"/>
        <v>0</v>
      </c>
    </row>
    <row r="22" spans="1:10" s="2" customFormat="1" ht="51">
      <c r="A22" s="28">
        <v>18</v>
      </c>
      <c r="B22" s="45" t="str">
        <f>zbiorówka!B22</f>
        <v>Szkolny model atomu</v>
      </c>
      <c r="C22" s="25" t="str">
        <f>zbiorówka!C22</f>
        <v>Model atomu wg Bohra- skład zestawu wchodzą:
-pudełko: pokrywka i podstawa -  z oznaczonymi powłokami elektronowymi
- 90 krążków 30 oznaczonych "+", 30 "-" i 30 gładkich
-instrukcja wraz z ćwiczeniami</v>
      </c>
      <c r="D22" s="82">
        <v>15</v>
      </c>
      <c r="E22" s="26">
        <f>zbiorówka!E22</f>
        <v>0</v>
      </c>
      <c r="F22" s="26">
        <f t="shared" si="0"/>
        <v>0</v>
      </c>
      <c r="G22" s="27">
        <f>zbiorówka!G22</f>
        <v>0</v>
      </c>
      <c r="H22" s="22">
        <f t="shared" si="1"/>
        <v>0</v>
      </c>
      <c r="I22" s="19">
        <f t="shared" si="2"/>
        <v>0</v>
      </c>
      <c r="J22" s="29">
        <f t="shared" si="3"/>
        <v>0</v>
      </c>
    </row>
    <row r="23" spans="1:10" s="2" customFormat="1" ht="25.5">
      <c r="A23" s="28">
        <v>19</v>
      </c>
      <c r="B23" s="45" t="str">
        <f>zbiorówka!B23</f>
        <v>Model atomu 3D</v>
      </c>
      <c r="C23" s="25" t="str">
        <f>zbiorówka!C23</f>
        <v>Trójwymiarowy model przekroju atomu, z orbitami elektronowe w postaci chmur elektronów. Wymiary: Średnica atomu: ok 30cm Wysokość modelu: ok 40cm</v>
      </c>
      <c r="D23" s="82">
        <v>1</v>
      </c>
      <c r="E23" s="26">
        <f>zbiorówka!E23</f>
        <v>0</v>
      </c>
      <c r="F23" s="26">
        <f t="shared" si="0"/>
        <v>0</v>
      </c>
      <c r="G23" s="27">
        <f>zbiorówka!G23</f>
        <v>0</v>
      </c>
      <c r="H23" s="22">
        <f t="shared" si="1"/>
        <v>0</v>
      </c>
      <c r="I23" s="19">
        <f t="shared" si="2"/>
        <v>0</v>
      </c>
      <c r="J23" s="29">
        <f t="shared" si="3"/>
        <v>0</v>
      </c>
    </row>
    <row r="24" spans="1:10" s="2" customFormat="1" ht="25.5">
      <c r="A24" s="28">
        <v>20</v>
      </c>
      <c r="B24" s="45" t="str">
        <f>zbiorówka!B24</f>
        <v>Model fullerenu C60</v>
      </c>
      <c r="C24" s="25" t="str">
        <f>zbiorówka!C24</f>
        <v>Model cząsteczki fullerenu C60 -  wymiar min 25 cm.</v>
      </c>
      <c r="D24" s="82">
        <v>1</v>
      </c>
      <c r="E24" s="26">
        <f>zbiorówka!E24</f>
        <v>0</v>
      </c>
      <c r="F24" s="26">
        <f t="shared" si="0"/>
        <v>0</v>
      </c>
      <c r="G24" s="27">
        <f>zbiorówka!G24</f>
        <v>0</v>
      </c>
      <c r="H24" s="22">
        <f t="shared" si="1"/>
        <v>0</v>
      </c>
      <c r="I24" s="19">
        <f t="shared" si="2"/>
        <v>0</v>
      </c>
      <c r="J24" s="29">
        <f t="shared" si="3"/>
        <v>0</v>
      </c>
    </row>
    <row r="25" spans="1:10" s="2" customFormat="1">
      <c r="A25" s="28">
        <v>21</v>
      </c>
      <c r="B25" s="45" t="str">
        <f>zbiorówka!B25</f>
        <v>Model grafitu</v>
      </c>
      <c r="C25" s="25" t="str">
        <f>zbiorówka!C25</f>
        <v>Model przedstawiający strukturę  grafitu (min. 3 warstwy)</v>
      </c>
      <c r="D25" s="82">
        <v>1</v>
      </c>
      <c r="E25" s="26">
        <f>zbiorówka!E25</f>
        <v>0</v>
      </c>
      <c r="F25" s="26">
        <f t="shared" si="0"/>
        <v>0</v>
      </c>
      <c r="G25" s="27">
        <f>zbiorówka!G25</f>
        <v>0</v>
      </c>
      <c r="H25" s="22">
        <f t="shared" si="1"/>
        <v>0</v>
      </c>
      <c r="I25" s="19">
        <f t="shared" si="2"/>
        <v>0</v>
      </c>
      <c r="J25" s="29">
        <f t="shared" si="3"/>
        <v>0</v>
      </c>
    </row>
    <row r="26" spans="1:10" s="2" customFormat="1" ht="25.5">
      <c r="A26" s="28">
        <v>22</v>
      </c>
      <c r="B26" s="45" t="str">
        <f>zbiorówka!B26</f>
        <v>Model chlorku-sodu</v>
      </c>
      <c r="C26" s="25" t="str">
        <f>zbiorówka!C26</f>
        <v>Model przedstawiający strukturę krystaliczną NaCl - jony chloru i sodu w różnych kolorach</v>
      </c>
      <c r="D26" s="82">
        <v>1</v>
      </c>
      <c r="E26" s="26">
        <f>zbiorówka!E26</f>
        <v>0</v>
      </c>
      <c r="F26" s="26">
        <f t="shared" si="0"/>
        <v>0</v>
      </c>
      <c r="G26" s="27">
        <f>zbiorówka!G26</f>
        <v>0</v>
      </c>
      <c r="H26" s="22">
        <f t="shared" si="1"/>
        <v>0</v>
      </c>
      <c r="I26" s="19">
        <f t="shared" si="2"/>
        <v>0</v>
      </c>
      <c r="J26" s="29">
        <f t="shared" si="3"/>
        <v>0</v>
      </c>
    </row>
    <row r="27" spans="1:10" s="2" customFormat="1" ht="38.25">
      <c r="A27" s="28">
        <v>23</v>
      </c>
      <c r="B27" s="45" t="str">
        <f>zbiorówka!B27</f>
        <v>Model kryształu diamentu</v>
      </c>
      <c r="C27" s="25" t="str">
        <f>zbiorówka!C27</f>
        <v>Model przedstawiający strukturę krystaliczną diamentu.</v>
      </c>
      <c r="D27" s="82">
        <v>1</v>
      </c>
      <c r="E27" s="26">
        <f>zbiorówka!E27</f>
        <v>0</v>
      </c>
      <c r="F27" s="26">
        <f t="shared" si="0"/>
        <v>0</v>
      </c>
      <c r="G27" s="27">
        <f>zbiorówka!G27</f>
        <v>0</v>
      </c>
      <c r="H27" s="22">
        <f t="shared" si="1"/>
        <v>0</v>
      </c>
      <c r="I27" s="19">
        <f t="shared" si="2"/>
        <v>0</v>
      </c>
      <c r="J27" s="29">
        <f t="shared" si="3"/>
        <v>0</v>
      </c>
    </row>
    <row r="28" spans="1:10" s="2" customFormat="1" ht="51">
      <c r="A28" s="28">
        <v>24</v>
      </c>
      <c r="B28" s="45" t="str">
        <f>zbiorówka!B28</f>
        <v>Modele atomów - zestaw podstawowy</v>
      </c>
      <c r="C28" s="25" t="str">
        <f>zbiorówka!C28</f>
        <v>Zestaw kulek  i łączników z tworzywa sztucznego, pozwalających na budowę modeli atomów. W zestawie min. 75 różnego rodzaju kulek oraz ok.35 łączników (min 110 elementów).Całość zapakowana w pojemnik</v>
      </c>
      <c r="D28" s="82">
        <v>15</v>
      </c>
      <c r="E28" s="26">
        <f>zbiorówka!E28</f>
        <v>0</v>
      </c>
      <c r="F28" s="26">
        <f t="shared" si="0"/>
        <v>0</v>
      </c>
      <c r="G28" s="27">
        <f>zbiorówka!G28</f>
        <v>0</v>
      </c>
      <c r="H28" s="22">
        <f t="shared" si="1"/>
        <v>0</v>
      </c>
      <c r="I28" s="19">
        <f t="shared" si="2"/>
        <v>0</v>
      </c>
      <c r="J28" s="29">
        <f t="shared" si="3"/>
        <v>0</v>
      </c>
    </row>
    <row r="29" spans="1:10" s="2" customFormat="1" ht="51">
      <c r="A29" s="28">
        <v>25</v>
      </c>
      <c r="B29" s="45" t="str">
        <f>zbiorówka!B29</f>
        <v>Komplet szpatułek i łyżeczek do chemii</v>
      </c>
      <c r="C29" s="25" t="str">
        <f>zbiorówka!C29</f>
        <v xml:space="preserve">Zestaw zawiera co najmniej: 3 szt. różnie zgiętych łyżeczek do spalań oraz 3 szt. różnych rodzajów szpatułek.   </v>
      </c>
      <c r="D29" s="82">
        <v>1</v>
      </c>
      <c r="E29" s="26">
        <f>zbiorówka!E29</f>
        <v>0</v>
      </c>
      <c r="F29" s="26">
        <f t="shared" si="0"/>
        <v>0</v>
      </c>
      <c r="G29" s="27">
        <f>zbiorówka!G29</f>
        <v>0</v>
      </c>
      <c r="H29" s="22">
        <f t="shared" si="1"/>
        <v>0</v>
      </c>
      <c r="I29" s="19">
        <f t="shared" si="2"/>
        <v>0</v>
      </c>
      <c r="J29" s="29">
        <f t="shared" si="3"/>
        <v>0</v>
      </c>
    </row>
    <row r="30" spans="1:10" s="2" customFormat="1" ht="51">
      <c r="A30" s="28">
        <v>26</v>
      </c>
      <c r="B30" s="45" t="str">
        <f>zbiorówka!B30</f>
        <v>Modele atomów - zestaw poszerzony</v>
      </c>
      <c r="C30" s="25" t="str">
        <f>zbiorówka!C30</f>
        <v>Zestaw kulek i łączników z tworzywa sztucznego, pozwalających na budowę modeli atomów. W zestawie min. 350 różnych kulek oraz 180 łączników - łącznie min 530 elementów. Całość zapakowana w pojemnik.</v>
      </c>
      <c r="D30" s="82">
        <v>1</v>
      </c>
      <c r="E30" s="26">
        <f>zbiorówka!E30</f>
        <v>0</v>
      </c>
      <c r="F30" s="26">
        <f t="shared" si="0"/>
        <v>0</v>
      </c>
      <c r="G30" s="27">
        <f>zbiorówka!G30</f>
        <v>0</v>
      </c>
      <c r="H30" s="22">
        <f t="shared" si="1"/>
        <v>0</v>
      </c>
      <c r="I30" s="19">
        <f t="shared" si="2"/>
        <v>0</v>
      </c>
      <c r="J30" s="29">
        <f t="shared" si="3"/>
        <v>0</v>
      </c>
    </row>
    <row r="31" spans="1:10" s="2" customFormat="1" ht="63.75">
      <c r="A31" s="28">
        <v>27</v>
      </c>
      <c r="B31" s="45" t="str">
        <f>zbiorówka!B31</f>
        <v xml:space="preserve">Zestaw odczynników i chemikaliów do nauki chemii w szkołach  </v>
      </c>
      <c r="C31" s="25" t="str">
        <f>zbiorówka!C31</f>
        <v>Zestaw odczynników, wskaźników, chemikaliów, substancji - do nauki chemii zgodnie z podstawą programową szkoły podstawowej. Minimum 50 pozycji.</v>
      </c>
      <c r="D31" s="82">
        <v>1</v>
      </c>
      <c r="E31" s="26">
        <f>zbiorówka!E31</f>
        <v>0</v>
      </c>
      <c r="F31" s="26">
        <f t="shared" si="0"/>
        <v>0</v>
      </c>
      <c r="G31" s="27">
        <f>zbiorówka!G31</f>
        <v>0</v>
      </c>
      <c r="H31" s="22">
        <f t="shared" si="1"/>
        <v>0</v>
      </c>
      <c r="I31" s="19">
        <f t="shared" si="2"/>
        <v>0</v>
      </c>
      <c r="J31" s="29">
        <f t="shared" si="3"/>
        <v>0</v>
      </c>
    </row>
    <row r="32" spans="1:10" s="2" customFormat="1" ht="114.75">
      <c r="A32" s="28">
        <v>28</v>
      </c>
      <c r="B32" s="45" t="str">
        <f>zbiorówka!B32</f>
        <v>Statyw laboratoryjny szkolny z wyposażeniem</v>
      </c>
      <c r="C32" s="25" t="str">
        <f>zbiorówka!C32</f>
        <v>W skład zestawu wchodzą:
- statyw - metalowa podstawa z prętem
- łącznik krzyżowy 5szt.
- łapa do kolb duża
- łapa do kolb mała
-łapa do biuret podwójna
-łapa do chłodnic
-pierścień zamknięty o średnicy ok 9 cm
-pierścień otwarty o średnicy ok 6 cm</v>
      </c>
      <c r="D32" s="82">
        <v>6</v>
      </c>
      <c r="E32" s="26">
        <f>zbiorówka!E32</f>
        <v>0</v>
      </c>
      <c r="F32" s="26">
        <f t="shared" si="0"/>
        <v>0</v>
      </c>
      <c r="G32" s="27">
        <f>zbiorówka!G32</f>
        <v>0</v>
      </c>
      <c r="H32" s="22">
        <f t="shared" si="1"/>
        <v>0</v>
      </c>
      <c r="I32" s="19">
        <f t="shared" si="2"/>
        <v>0</v>
      </c>
      <c r="J32" s="29">
        <f t="shared" si="3"/>
        <v>0</v>
      </c>
    </row>
    <row r="33" spans="1:10" s="2" customFormat="1" ht="63.75">
      <c r="A33" s="28">
        <v>29</v>
      </c>
      <c r="B33" s="45" t="str">
        <f>zbiorówka!B33</f>
        <v>Statyw demonstracyjny</v>
      </c>
      <c r="C33" s="25" t="str">
        <f>zbiorówka!C33</f>
        <v>W skład zestawu wchodzą:
- statyw - metalowa podstawa z prętem
- łącznik krzyżowy min. 5szt.
- łapy do szkła laboratoryjnego - min. 2 szt
-pierścienie o różnych średnicach - 3 szt</v>
      </c>
      <c r="D33" s="82">
        <v>1</v>
      </c>
      <c r="E33" s="26">
        <f>zbiorówka!E33</f>
        <v>0</v>
      </c>
      <c r="F33" s="26">
        <f t="shared" si="0"/>
        <v>0</v>
      </c>
      <c r="G33" s="27">
        <f>zbiorówka!G33</f>
        <v>0</v>
      </c>
      <c r="H33" s="22">
        <f t="shared" si="1"/>
        <v>0</v>
      </c>
      <c r="I33" s="19">
        <f t="shared" si="2"/>
        <v>0</v>
      </c>
      <c r="J33" s="29">
        <f t="shared" si="3"/>
        <v>0</v>
      </c>
    </row>
    <row r="34" spans="1:10" s="2" customFormat="1" ht="51">
      <c r="A34" s="28">
        <v>30</v>
      </c>
      <c r="B34" s="45" t="str">
        <f>zbiorówka!B34</f>
        <v xml:space="preserve">Podnośnik laboratoryjny stal nierdzewna </v>
      </c>
      <c r="C34" s="25" t="str">
        <f>zbiorówka!C34</f>
        <v>Podnośnik mechaniczny - laboratoryjny. Stolik i podstawa wykonane ze stali nierdzewnej. Płynna regulacja wysokości. Zakres regulacji: max. 250 mm. Wymiary stolika: ok.150 x 150 mm</v>
      </c>
      <c r="D34" s="82">
        <v>1</v>
      </c>
      <c r="E34" s="26">
        <f>zbiorówka!E34</f>
        <v>0</v>
      </c>
      <c r="F34" s="26">
        <f t="shared" si="0"/>
        <v>0</v>
      </c>
      <c r="G34" s="27">
        <f>zbiorówka!G34</f>
        <v>0</v>
      </c>
      <c r="H34" s="22">
        <f t="shared" si="1"/>
        <v>0</v>
      </c>
      <c r="I34" s="19">
        <f t="shared" si="2"/>
        <v>0</v>
      </c>
      <c r="J34" s="29">
        <f t="shared" si="3"/>
        <v>0</v>
      </c>
    </row>
    <row r="35" spans="1:10" s="2" customFormat="1" ht="76.5">
      <c r="A35" s="28">
        <v>31</v>
      </c>
      <c r="B35" s="45" t="str">
        <f>zbiorówka!B35</f>
        <v>Układ okresowy pierwiastków chemicznych - część chemiczna</v>
      </c>
      <c r="C35" s="25" t="str">
        <f>zbiorówka!C35</f>
        <v>Plansza dydaktyczna jednostronna w formacie min 200cm x 140 cm prezentująca część chemiczną układu okresowego pierwiastków.</v>
      </c>
      <c r="D35" s="82">
        <v>1</v>
      </c>
      <c r="E35" s="26">
        <f>zbiorówka!E35</f>
        <v>0</v>
      </c>
      <c r="F35" s="26">
        <f t="shared" si="0"/>
        <v>0</v>
      </c>
      <c r="G35" s="27">
        <f>zbiorówka!G35</f>
        <v>0</v>
      </c>
      <c r="H35" s="22">
        <f t="shared" si="1"/>
        <v>0</v>
      </c>
      <c r="I35" s="19">
        <f t="shared" si="2"/>
        <v>0</v>
      </c>
      <c r="J35" s="29">
        <f t="shared" si="3"/>
        <v>0</v>
      </c>
    </row>
    <row r="36" spans="1:10" s="2" customFormat="1" ht="38.25">
      <c r="A36" s="28">
        <v>32</v>
      </c>
      <c r="B36" s="45" t="str">
        <f>zbiorówka!B36</f>
        <v>Tabela rozpuszczalności</v>
      </c>
      <c r="C36" s="25" t="str">
        <f>zbiorówka!C36</f>
        <v>Plansza dydaktyczna w formacie min 100x70 cm, foliowana, oprawiona, z możliwością zawieszania</v>
      </c>
      <c r="D36" s="82">
        <v>1</v>
      </c>
      <c r="E36" s="26">
        <f>zbiorówka!E36</f>
        <v>0</v>
      </c>
      <c r="F36" s="26">
        <f t="shared" si="0"/>
        <v>0</v>
      </c>
      <c r="G36" s="27">
        <f>zbiorówka!G36</f>
        <v>0</v>
      </c>
      <c r="H36" s="22">
        <f t="shared" si="1"/>
        <v>0</v>
      </c>
      <c r="I36" s="19">
        <f t="shared" si="2"/>
        <v>0</v>
      </c>
      <c r="J36" s="29">
        <f t="shared" si="3"/>
        <v>0</v>
      </c>
    </row>
    <row r="37" spans="1:10" s="2" customFormat="1" ht="89.25">
      <c r="A37" s="28">
        <v>33</v>
      </c>
      <c r="B37" s="45" t="str">
        <f>zbiorówka!B37</f>
        <v>Komplet plansz do chemii</v>
      </c>
      <c r="C37" s="25" t="str">
        <f>zbiorówka!C37</f>
        <v>Zestaw plansz chemicznych o wymiarach min 70cm x 100cm:
1.Tabela rozpuszczalności
2.Układ okresowy pierwiastków
3.Skala elektroujemności według Paulinga
4.Wiązania chemiczne
5.Kwasy nieorganiczne (beztlenowe)
6.Budowa materii</v>
      </c>
      <c r="D37" s="82">
        <v>1</v>
      </c>
      <c r="E37" s="26">
        <f>zbiorówka!E37</f>
        <v>0</v>
      </c>
      <c r="F37" s="26">
        <f t="shared" si="0"/>
        <v>0</v>
      </c>
      <c r="G37" s="27">
        <f>zbiorówka!G37</f>
        <v>0</v>
      </c>
      <c r="H37" s="22">
        <f t="shared" si="1"/>
        <v>0</v>
      </c>
      <c r="I37" s="19">
        <f t="shared" si="2"/>
        <v>0</v>
      </c>
      <c r="J37" s="29">
        <f t="shared" si="3"/>
        <v>0</v>
      </c>
    </row>
    <row r="38" spans="1:10" s="2" customFormat="1" ht="51">
      <c r="A38" s="28">
        <v>34</v>
      </c>
      <c r="B38" s="45" t="str">
        <f>zbiorówka!B38</f>
        <v>Plansze interaktywne chemia</v>
      </c>
      <c r="C38" s="25" t="str">
        <f>zbiorówka!C38</f>
        <v>Program edukacyjny, tematyka - chemia -poziom szkoła podstawowa. W programie ilustracje, fotografie, animacje, filmy pokazujące np. doświadczenia chemiczne, reakcje chemiczne, budowę atomów i cząsteczek, tabelę rozpuszczalności, przykłady zastosowań substancji i procesów chemicznych w życiu codziennym
Program współpracuje z rzutnikiem lub tablicą interaktywną.</v>
      </c>
      <c r="D38" s="82">
        <v>1</v>
      </c>
      <c r="E38" s="26">
        <f>zbiorówka!E38</f>
        <v>0</v>
      </c>
      <c r="F38" s="26">
        <f t="shared" si="0"/>
        <v>0</v>
      </c>
      <c r="G38" s="27">
        <f>zbiorówka!G38</f>
        <v>0</v>
      </c>
      <c r="H38" s="22">
        <f t="shared" si="1"/>
        <v>0</v>
      </c>
      <c r="I38" s="19">
        <f t="shared" si="2"/>
        <v>0</v>
      </c>
      <c r="J38" s="29">
        <f t="shared" si="3"/>
        <v>0</v>
      </c>
    </row>
    <row r="39" spans="1:10" s="2" customFormat="1" ht="38.25">
      <c r="A39" s="28">
        <v>35</v>
      </c>
      <c r="B39" s="45" t="str">
        <f>zbiorówka!B39</f>
        <v>Waga szkolna elektroniczna 500g/0.1g</v>
      </c>
      <c r="C39" s="25" t="str">
        <f>zbiorówka!C39</f>
        <v xml:space="preserve">Wyświetlacz cyfrowy, Zasilanie: bateria., Maksymalne obciążenie 500g, Dokładność 0.1g, </v>
      </c>
      <c r="D39" s="82">
        <v>3</v>
      </c>
      <c r="E39" s="26">
        <f>zbiorówka!E39</f>
        <v>0</v>
      </c>
      <c r="F39" s="26">
        <f t="shared" si="0"/>
        <v>0</v>
      </c>
      <c r="G39" s="27">
        <f>zbiorówka!G39</f>
        <v>0</v>
      </c>
      <c r="H39" s="22">
        <f t="shared" si="1"/>
        <v>0</v>
      </c>
      <c r="I39" s="19">
        <f t="shared" si="2"/>
        <v>0</v>
      </c>
      <c r="J39" s="29">
        <f t="shared" si="3"/>
        <v>0</v>
      </c>
    </row>
    <row r="40" spans="1:10" s="2" customFormat="1" ht="38.25">
      <c r="A40" s="28">
        <v>36</v>
      </c>
      <c r="B40" s="45" t="str">
        <f>zbiorówka!B40</f>
        <v>Waga szalkowa laboratoryjna szkolna 500g</v>
      </c>
      <c r="C40" s="25" t="str">
        <f>zbiorówka!C40</f>
        <v>Waga szalkowa laboratoryjna. Zestaw zawiera ok.20 odważników od 10 mg do 200 g. Udźwig: 500g. Podziałka: 20mg</v>
      </c>
      <c r="D40" s="82">
        <v>2</v>
      </c>
      <c r="E40" s="26">
        <f>zbiorówka!E40</f>
        <v>0</v>
      </c>
      <c r="F40" s="26">
        <f t="shared" si="0"/>
        <v>0</v>
      </c>
      <c r="G40" s="27">
        <f>zbiorówka!G40</f>
        <v>0</v>
      </c>
      <c r="H40" s="22">
        <f t="shared" si="1"/>
        <v>0</v>
      </c>
      <c r="I40" s="19">
        <f t="shared" si="2"/>
        <v>0</v>
      </c>
      <c r="J40" s="29">
        <f t="shared" si="3"/>
        <v>0</v>
      </c>
    </row>
    <row r="41" spans="1:10" s="2" customFormat="1" ht="51">
      <c r="A41" s="28">
        <v>37</v>
      </c>
      <c r="B41" s="45" t="str">
        <f>zbiorówka!B41</f>
        <v>Zasilacz laboratoryjny prądu stałego 15V max 3A</v>
      </c>
      <c r="C41" s="25" t="str">
        <f>zbiorówka!C41</f>
        <v>Zasilacz laboratoryjny prądu stałego, z płynną regulacją. Wskaźniki cyfrowe 2xLCD niezależne. Specyfikacja techniczna: Napięcie wyjściowe: 0-30V, Prąd wyjściowy (max): 5A.</v>
      </c>
      <c r="D41" s="82">
        <v>1</v>
      </c>
      <c r="E41" s="26">
        <f>zbiorówka!E41</f>
        <v>0</v>
      </c>
      <c r="F41" s="26">
        <f t="shared" si="0"/>
        <v>0</v>
      </c>
      <c r="G41" s="27">
        <f>zbiorówka!G41</f>
        <v>0</v>
      </c>
      <c r="H41" s="22">
        <f t="shared" si="1"/>
        <v>0</v>
      </c>
      <c r="I41" s="19">
        <f t="shared" si="2"/>
        <v>0</v>
      </c>
      <c r="J41" s="29">
        <f t="shared" si="3"/>
        <v>0</v>
      </c>
    </row>
    <row r="42" spans="1:10" s="2" customFormat="1" ht="25.5">
      <c r="A42" s="28">
        <v>38</v>
      </c>
      <c r="B42" s="45" t="str">
        <f>zbiorówka!B42</f>
        <v>Okulary ochronne</v>
      </c>
      <c r="C42" s="25" t="str">
        <f>zbiorówka!C42</f>
        <v>Okulary ochronne z otworami wentylacyjnymi</v>
      </c>
      <c r="D42" s="82">
        <v>30</v>
      </c>
      <c r="E42" s="26">
        <f>zbiorówka!E42</f>
        <v>0</v>
      </c>
      <c r="F42" s="26">
        <f t="shared" si="0"/>
        <v>0</v>
      </c>
      <c r="G42" s="27">
        <f>zbiorówka!G42</f>
        <v>0</v>
      </c>
      <c r="H42" s="22">
        <f t="shared" si="1"/>
        <v>0</v>
      </c>
      <c r="I42" s="19">
        <f t="shared" si="2"/>
        <v>0</v>
      </c>
      <c r="J42" s="29">
        <f t="shared" si="3"/>
        <v>0</v>
      </c>
    </row>
    <row r="43" spans="1:10" s="2" customFormat="1" ht="25.5">
      <c r="A43" s="28">
        <v>39</v>
      </c>
      <c r="B43" s="45" t="str">
        <f>zbiorówka!B43</f>
        <v>Fartuchy ochronne</v>
      </c>
      <c r="C43" s="25" t="str">
        <f>zbiorówka!C43</f>
        <v>Fartuch z białego płótna (100% bawełna) z długimi rękawami, trzema kieszeniami, paskiem regulującym obwód oraz zapinane na guziki.</v>
      </c>
      <c r="D43" s="82">
        <v>30</v>
      </c>
      <c r="E43" s="26">
        <f>zbiorówka!E43</f>
        <v>0</v>
      </c>
      <c r="F43" s="26">
        <f t="shared" si="0"/>
        <v>0</v>
      </c>
      <c r="G43" s="27">
        <f>zbiorówka!G43</f>
        <v>0</v>
      </c>
      <c r="H43" s="22">
        <f t="shared" si="1"/>
        <v>0</v>
      </c>
      <c r="I43" s="19">
        <f t="shared" si="2"/>
        <v>0</v>
      </c>
      <c r="J43" s="29">
        <f t="shared" si="3"/>
        <v>0</v>
      </c>
    </row>
    <row r="44" spans="1:10" s="2" customFormat="1" ht="76.5">
      <c r="A44" s="28">
        <v>40</v>
      </c>
      <c r="B44" s="45" t="str">
        <f>zbiorówka!B44</f>
        <v>Apteczka</v>
      </c>
      <c r="C44" s="25" t="str">
        <f>zbiorówka!C44</f>
        <v>Apteczka w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44" s="82">
        <v>1</v>
      </c>
      <c r="E44" s="26">
        <f>zbiorówka!E44</f>
        <v>0</v>
      </c>
      <c r="F44" s="26">
        <f t="shared" si="0"/>
        <v>0</v>
      </c>
      <c r="G44" s="27">
        <f>zbiorówka!G44</f>
        <v>0</v>
      </c>
      <c r="H44" s="22">
        <f t="shared" si="1"/>
        <v>0</v>
      </c>
      <c r="I44" s="19">
        <f t="shared" si="2"/>
        <v>0</v>
      </c>
      <c r="J44" s="29">
        <f t="shared" si="3"/>
        <v>0</v>
      </c>
    </row>
    <row r="45" spans="1:10" s="2" customFormat="1" ht="25.5">
      <c r="A45" s="28">
        <v>41</v>
      </c>
      <c r="B45" s="45" t="str">
        <f>zbiorówka!B45</f>
        <v>Rękawiczki lateksowe</v>
      </c>
      <c r="C45" s="25" t="str">
        <f>zbiorówka!C45</f>
        <v>Rękawice laboratoryjne, cienkie, elastyczne. 100 szt w opakowaniu</v>
      </c>
      <c r="D45" s="82">
        <v>1</v>
      </c>
      <c r="E45" s="26">
        <f>zbiorówka!E45</f>
        <v>0</v>
      </c>
      <c r="F45" s="26">
        <f t="shared" si="0"/>
        <v>0</v>
      </c>
      <c r="G45" s="27">
        <f>zbiorówka!G45</f>
        <v>0</v>
      </c>
      <c r="H45" s="22">
        <f t="shared" si="1"/>
        <v>0</v>
      </c>
      <c r="I45" s="19">
        <f t="shared" si="2"/>
        <v>0</v>
      </c>
      <c r="J45" s="29">
        <f t="shared" si="3"/>
        <v>0</v>
      </c>
    </row>
    <row r="46" spans="1:10" s="2" customFormat="1" ht="38.25">
      <c r="A46" s="28">
        <v>42</v>
      </c>
      <c r="B46" s="45" t="str">
        <f>zbiorówka!B46</f>
        <v>Rękawice do gorących przedmiotów</v>
      </c>
      <c r="C46" s="25" t="str">
        <f>zbiorówka!C46</f>
        <v>Rękawice termiczne wykonane z grubej bawełny frotte, ciepło kontaktowe do 250° C</v>
      </c>
      <c r="D46" s="82">
        <v>10</v>
      </c>
      <c r="E46" s="26">
        <f>zbiorówka!E46</f>
        <v>0</v>
      </c>
      <c r="F46" s="26">
        <f t="shared" si="0"/>
        <v>0</v>
      </c>
      <c r="G46" s="27">
        <f>zbiorówka!G46</f>
        <v>0</v>
      </c>
      <c r="H46" s="22">
        <f t="shared" si="1"/>
        <v>0</v>
      </c>
      <c r="I46" s="19">
        <f t="shared" si="2"/>
        <v>0</v>
      </c>
      <c r="J46" s="29">
        <f t="shared" si="3"/>
        <v>0</v>
      </c>
    </row>
    <row r="47" spans="1:10" s="2" customFormat="1">
      <c r="A47" s="28">
        <v>43</v>
      </c>
      <c r="B47" s="45" t="str">
        <f>zbiorówka!B47</f>
        <v>Parafilm</v>
      </c>
      <c r="C47" s="25" t="str">
        <f>zbiorówka!C47</f>
        <v>Parafilm  do uszczelniania szkła i plastików laboratoryjnych  Szerokość rolki: ok.50 mm Długość rolki: min 75 m</v>
      </c>
      <c r="D47" s="82">
        <v>1</v>
      </c>
      <c r="E47" s="26">
        <f>zbiorówka!E47</f>
        <v>0</v>
      </c>
      <c r="F47" s="26">
        <f t="shared" si="0"/>
        <v>0</v>
      </c>
      <c r="G47" s="27">
        <f>zbiorówka!G47</f>
        <v>0</v>
      </c>
      <c r="H47" s="22">
        <f t="shared" si="1"/>
        <v>0</v>
      </c>
      <c r="I47" s="19">
        <f t="shared" si="2"/>
        <v>0</v>
      </c>
      <c r="J47" s="29">
        <f t="shared" si="3"/>
        <v>0</v>
      </c>
    </row>
    <row r="48" spans="1:10" s="1" customFormat="1" ht="38.25">
      <c r="A48" s="28">
        <v>44</v>
      </c>
      <c r="B48" s="45" t="str">
        <f>zbiorówka!B48</f>
        <v xml:space="preserve">Mata z włókniny chłonnej </v>
      </c>
      <c r="C48" s="25" t="str">
        <f>zbiorówka!C48</f>
        <v>Mata z włókniny chłonnej, absorbująca chemikalia (uniwersalna),wymiar ok.40 cmx50 min 100mat w opakowaniu</v>
      </c>
      <c r="D48" s="82">
        <v>1</v>
      </c>
      <c r="E48" s="26">
        <f>zbiorówka!E48</f>
        <v>0</v>
      </c>
      <c r="F48" s="26">
        <f t="shared" si="0"/>
        <v>0</v>
      </c>
      <c r="G48" s="27">
        <f>zbiorówka!G48</f>
        <v>0</v>
      </c>
      <c r="H48" s="22">
        <f t="shared" si="1"/>
        <v>0</v>
      </c>
      <c r="I48" s="19">
        <f t="shared" si="2"/>
        <v>0</v>
      </c>
      <c r="J48" s="29">
        <f t="shared" si="3"/>
        <v>0</v>
      </c>
    </row>
    <row r="49" spans="1:10" ht="76.5">
      <c r="A49" s="28">
        <v>45</v>
      </c>
      <c r="B49" s="45" t="str">
        <f>zbiorówka!B49</f>
        <v>Palnik Bunsena (z wkładami wymiennymi)</v>
      </c>
      <c r="C49" s="25" t="str">
        <f>zbiorówka!C49</f>
        <v>W zestawie:
Palnik laboratoryjny
Kartusz gazowy
Dane techniczne:
Temperatura płomienia 1700oC
Kartusz 230g / 410 ml30% propan , 70% butan</v>
      </c>
      <c r="D49" s="82">
        <v>6</v>
      </c>
      <c r="E49" s="26">
        <f>zbiorówka!E49</f>
        <v>0</v>
      </c>
      <c r="F49" s="26">
        <f t="shared" ref="F49:F51" si="4">E49*D49</f>
        <v>0</v>
      </c>
      <c r="G49" s="27">
        <f>zbiorówka!G49</f>
        <v>0</v>
      </c>
      <c r="H49" s="22">
        <f t="shared" ref="H49:H51" si="5">J49-F49</f>
        <v>0</v>
      </c>
      <c r="I49" s="19">
        <f t="shared" ref="I49:I51" si="6">E49*G49%+E49</f>
        <v>0</v>
      </c>
      <c r="J49" s="29">
        <f t="shared" ref="J49:J51" si="7">I49*D49</f>
        <v>0</v>
      </c>
    </row>
    <row r="50" spans="1:10" ht="34.5" customHeight="1">
      <c r="A50" s="28">
        <v>46</v>
      </c>
      <c r="B50" s="45" t="str">
        <f>zbiorówka!B50</f>
        <v>Czasza grzejna</v>
      </c>
      <c r="C50" s="25" t="str">
        <f>zbiorówka!C50</f>
        <v>Elektryczny płaszcz grzewczy z regulacją mocy, do max 4500C</v>
      </c>
      <c r="D50" s="82">
        <v>2</v>
      </c>
      <c r="E50" s="26">
        <f>zbiorówka!E50</f>
        <v>0</v>
      </c>
      <c r="F50" s="26">
        <f t="shared" si="4"/>
        <v>0</v>
      </c>
      <c r="G50" s="27">
        <f>zbiorówka!G50</f>
        <v>0</v>
      </c>
      <c r="H50" s="22">
        <f t="shared" si="5"/>
        <v>0</v>
      </c>
      <c r="I50" s="19">
        <f t="shared" si="6"/>
        <v>0</v>
      </c>
      <c r="J50" s="29">
        <f t="shared" si="7"/>
        <v>0</v>
      </c>
    </row>
    <row r="51" spans="1:10" ht="64.5" thickBot="1">
      <c r="A51" s="30">
        <v>47</v>
      </c>
      <c r="B51" s="46" t="str">
        <f>zbiorówka!B51</f>
        <v>Butla z kranikiem do wody destylowanej (10l)</v>
      </c>
      <c r="C51" s="37" t="str">
        <f>zbiorówka!C51</f>
        <v>Butla do wody destylowanej z kranem, pojemność 10l, z tworzywa, szyja gwintowana z nakrętką, uchwyt do przenoszenia</v>
      </c>
      <c r="D51" s="83">
        <v>1</v>
      </c>
      <c r="E51" s="38">
        <f>zbiorówka!E51</f>
        <v>0</v>
      </c>
      <c r="F51" s="38">
        <f t="shared" si="4"/>
        <v>0</v>
      </c>
      <c r="G51" s="39">
        <f>zbiorówka!G51</f>
        <v>0</v>
      </c>
      <c r="H51" s="35">
        <f t="shared" si="5"/>
        <v>0</v>
      </c>
      <c r="I51" s="33">
        <f t="shared" si="6"/>
        <v>0</v>
      </c>
      <c r="J51" s="36">
        <f t="shared" si="7"/>
        <v>0</v>
      </c>
    </row>
    <row r="52" spans="1:10">
      <c r="F52" s="9">
        <f>SUM(F5:F51)</f>
        <v>0</v>
      </c>
      <c r="H52" s="9">
        <f>SUM(H5:H51)</f>
        <v>0</v>
      </c>
      <c r="J52" s="9">
        <f>SUM(J5:J51)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70" zoomScaleNormal="70" workbookViewId="0">
      <pane ySplit="4" topLeftCell="A5" activePane="bottomLeft" state="frozen"/>
      <selection activeCell="N13" sqref="N13"/>
      <selection pane="bottomLeft" activeCell="N13" sqref="N13"/>
    </sheetView>
  </sheetViews>
  <sheetFormatPr defaultColWidth="9" defaultRowHeight="14.25"/>
  <cols>
    <col min="1" max="1" width="5.625" style="7" customWidth="1"/>
    <col min="2" max="2" width="13.625" style="47" customWidth="1"/>
    <col min="3" max="3" width="96.125" style="7" customWidth="1"/>
    <col min="4" max="4" width="10.625" style="7" customWidth="1"/>
    <col min="5" max="5" width="11.875" style="7" customWidth="1"/>
    <col min="6" max="6" width="12" style="7" customWidth="1"/>
    <col min="7" max="7" width="10.25" style="8" bestFit="1" customWidth="1"/>
    <col min="8" max="8" width="12.25" style="7" customWidth="1"/>
    <col min="9" max="9" width="11.75" style="7" customWidth="1"/>
    <col min="10" max="10" width="12.125" style="7" bestFit="1" customWidth="1"/>
    <col min="11" max="16384" width="9" style="7"/>
  </cols>
  <sheetData>
    <row r="1" spans="1:10" s="5" customFormat="1" ht="15">
      <c r="A1" s="4"/>
      <c r="B1" s="40"/>
      <c r="C1" s="92" t="s">
        <v>9</v>
      </c>
      <c r="D1" s="92"/>
      <c r="E1" s="92"/>
      <c r="F1" s="92"/>
      <c r="G1" s="92"/>
      <c r="H1" s="92"/>
      <c r="I1" s="92"/>
    </row>
    <row r="2" spans="1:10" s="5" customFormat="1" ht="15">
      <c r="A2" s="6"/>
      <c r="B2" s="41"/>
      <c r="C2" s="95" t="s">
        <v>15</v>
      </c>
      <c r="D2" s="95"/>
      <c r="E2" s="95"/>
      <c r="F2" s="95"/>
      <c r="G2" s="95"/>
      <c r="H2" s="95"/>
      <c r="I2" s="95"/>
    </row>
    <row r="3" spans="1:10" s="5" customFormat="1" ht="15.75" thickBot="1">
      <c r="A3" s="6"/>
      <c r="B3" s="41"/>
      <c r="C3" s="10"/>
      <c r="D3" s="94"/>
      <c r="E3" s="94"/>
      <c r="F3" s="94"/>
      <c r="G3" s="11"/>
      <c r="H3" s="11"/>
      <c r="I3" s="11"/>
    </row>
    <row r="4" spans="1:10" customFormat="1" ht="38.25">
      <c r="A4" s="12"/>
      <c r="B4" s="42"/>
      <c r="C4" s="13"/>
      <c r="D4" s="13" t="s">
        <v>3</v>
      </c>
      <c r="E4" s="14" t="s">
        <v>4</v>
      </c>
      <c r="F4" s="14" t="s">
        <v>5</v>
      </c>
      <c r="G4" s="15" t="s">
        <v>6</v>
      </c>
      <c r="H4" s="15" t="s">
        <v>18</v>
      </c>
      <c r="I4" s="14" t="s">
        <v>7</v>
      </c>
      <c r="J4" s="16" t="s">
        <v>8</v>
      </c>
    </row>
    <row r="5" spans="1:10" s="2" customFormat="1" ht="51">
      <c r="A5" s="28">
        <v>1</v>
      </c>
      <c r="B5" s="45" t="str">
        <f>zbiorówka!B5</f>
        <v>Chemia - Zestaw do doświadczeń chemicznych</v>
      </c>
      <c r="C5" s="25" t="str">
        <f>zbiorówka!C5</f>
        <v>Zestaw szkła i sprzętu laboratoryjnego dla grupy 2-4 osób do doświadczeń z chemii dostosowany do wykonania doświadczeń odpowiadających podstawie programowej dla szkół podstawowych. Zestaw w opakowaniu przenośnym, wyłożony gąbką.</v>
      </c>
      <c r="D5" s="84">
        <v>0</v>
      </c>
      <c r="E5" s="26">
        <f>zbiorówka!E5</f>
        <v>0</v>
      </c>
      <c r="F5" s="26">
        <f>E5*D5</f>
        <v>0</v>
      </c>
      <c r="G5" s="27">
        <f>zbiorówka!G5</f>
        <v>0</v>
      </c>
      <c r="H5" s="22">
        <f>J5-F5</f>
        <v>0</v>
      </c>
      <c r="I5" s="19">
        <f>E5*G5%+E5</f>
        <v>0</v>
      </c>
      <c r="J5" s="29">
        <f>I5*D5</f>
        <v>0</v>
      </c>
    </row>
    <row r="6" spans="1:10" s="2" customFormat="1" ht="51">
      <c r="A6" s="28">
        <v>2</v>
      </c>
      <c r="B6" s="45" t="str">
        <f>zbiorówka!B6</f>
        <v>Elektrochemia - Zestaw do ćwiczeń z elektrochemii</v>
      </c>
      <c r="C6" s="25" t="str">
        <f>zbiorówka!C6</f>
        <v xml:space="preserve"> Zestaw do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podstawowych.</v>
      </c>
      <c r="D6" s="84">
        <v>0</v>
      </c>
      <c r="E6" s="26">
        <f>zbiorówka!E6</f>
        <v>0</v>
      </c>
      <c r="F6" s="26">
        <f t="shared" ref="F6:F48" si="0">E6*D6</f>
        <v>0</v>
      </c>
      <c r="G6" s="27">
        <f>zbiorówka!G6</f>
        <v>0</v>
      </c>
      <c r="H6" s="22">
        <f t="shared" ref="H6:H48" si="1">J6-F6</f>
        <v>0</v>
      </c>
      <c r="I6" s="19">
        <f t="shared" ref="I6:I48" si="2">E6*G6%+E6</f>
        <v>0</v>
      </c>
      <c r="J6" s="29">
        <f t="shared" ref="J6:J48" si="3">I6*D6</f>
        <v>0</v>
      </c>
    </row>
    <row r="7" spans="1:10" s="2" customFormat="1" ht="38.25">
      <c r="A7" s="28">
        <v>3</v>
      </c>
      <c r="B7" s="45" t="str">
        <f>zbiorówka!B7</f>
        <v>Przyrząd do elektrolizy</v>
      </c>
      <c r="C7" s="25" t="str">
        <f>zbiorówka!C7</f>
        <v>Przyrząd do elektrolizy w postaci dwóch elektrod osadzonych na
wyprofilowanych ramionach przewodzących umieszczonych na wspornikach w pojemniku plastikowym, w dole pojemnika gniazda przewodów bananowych</v>
      </c>
      <c r="D7" s="84">
        <v>1</v>
      </c>
      <c r="E7" s="26">
        <f>zbiorówka!E7</f>
        <v>0</v>
      </c>
      <c r="F7" s="26">
        <f t="shared" si="0"/>
        <v>0</v>
      </c>
      <c r="G7" s="27">
        <f>zbiorówka!G7</f>
        <v>0</v>
      </c>
      <c r="H7" s="22">
        <f t="shared" si="1"/>
        <v>0</v>
      </c>
      <c r="I7" s="19">
        <f t="shared" si="2"/>
        <v>0</v>
      </c>
      <c r="J7" s="29">
        <f t="shared" si="3"/>
        <v>0</v>
      </c>
    </row>
    <row r="8" spans="1:10" s="2" customFormat="1" ht="38.25">
      <c r="A8" s="28">
        <v>4</v>
      </c>
      <c r="B8" s="45" t="str">
        <f>zbiorówka!B8</f>
        <v>Zestaw do ćwiczeń z elektrolizy</v>
      </c>
      <c r="C8" s="25" t="str">
        <f>zbiorówka!C8</f>
        <v>Zestaw do ćwiczeń z elektrolizy. W zestawie: podstawka do statywu z gniazdami zasilającymi, statyw, naczynie szklane, uchwyt do probówek, probówki (min.2szt.), elektrody, przewody. Zestaw w plastikowej walizce.</v>
      </c>
      <c r="D8" s="84">
        <v>1</v>
      </c>
      <c r="E8" s="26">
        <f>zbiorówka!E8</f>
        <v>0</v>
      </c>
      <c r="F8" s="26">
        <f t="shared" si="0"/>
        <v>0</v>
      </c>
      <c r="G8" s="27">
        <f>zbiorówka!G8</f>
        <v>0</v>
      </c>
      <c r="H8" s="22">
        <f t="shared" si="1"/>
        <v>0</v>
      </c>
      <c r="I8" s="19">
        <f t="shared" si="2"/>
        <v>0</v>
      </c>
      <c r="J8" s="29">
        <f t="shared" si="3"/>
        <v>0</v>
      </c>
    </row>
    <row r="9" spans="1:10" s="2" customFormat="1" ht="76.5">
      <c r="A9" s="28">
        <v>5</v>
      </c>
      <c r="B9" s="45" t="str">
        <f>zbiorówka!B9</f>
        <v>Walizka Ekobadacza do obserwacji oraz badania wód i ph gleb</v>
      </c>
      <c r="C9" s="25" t="str">
        <f>zbiorówka!C9</f>
        <v>Zestaw dydaktyczny do analizy składu chemicznego wody i gleby. W zestawie: 1.szcegółowa instrukcja opisująca metodykę i standardy badań, 2.Kwasomierz Helliga (płytka i płyn), 3. Lupa, 5.Strzykawki: 5ml, 10 ml, 6.Bibuły osuszające 7. Probówki okrągłodenna, probówki płaskodenne z korkami (3szt), 8.Stojak do probówek 9.Łyżeczki do poboru: gleby (1szt), substancji sypkich (3szt.), 10. Komplet (ok.15szt) mianowanych roztworów wskaźników 11. Siateczka do usuwania zanieczyszczeń przy poborze wody 12. Skale wyników badań - barwne, zalaminowane. Zapakowane w przenośny pojemnik plastikowy.</v>
      </c>
      <c r="D9" s="84">
        <v>1</v>
      </c>
      <c r="E9" s="26">
        <f>zbiorówka!E9</f>
        <v>0</v>
      </c>
      <c r="F9" s="26">
        <f t="shared" si="0"/>
        <v>0</v>
      </c>
      <c r="G9" s="27">
        <f>zbiorówka!G9</f>
        <v>0</v>
      </c>
      <c r="H9" s="22">
        <f t="shared" si="1"/>
        <v>0</v>
      </c>
      <c r="I9" s="19">
        <f t="shared" si="2"/>
        <v>0</v>
      </c>
      <c r="J9" s="29">
        <f t="shared" si="3"/>
        <v>0</v>
      </c>
    </row>
    <row r="10" spans="1:10" s="2" customFormat="1" ht="25.5">
      <c r="A10" s="28">
        <v>6</v>
      </c>
      <c r="B10" s="45" t="str">
        <f>zbiorówka!B10</f>
        <v>Próbki paliw - rodzaje paliw</v>
      </c>
      <c r="C10" s="25" t="str">
        <f>zbiorówka!C10</f>
        <v>Zestaw 12 próbek paliw zapakowanych w walizkę/gablotkę z opisem paliw</v>
      </c>
      <c r="D10" s="84">
        <v>1</v>
      </c>
      <c r="E10" s="26">
        <f>zbiorówka!E10</f>
        <v>0</v>
      </c>
      <c r="F10" s="26">
        <f t="shared" si="0"/>
        <v>0</v>
      </c>
      <c r="G10" s="27">
        <f>zbiorówka!G10</f>
        <v>0</v>
      </c>
      <c r="H10" s="22">
        <f t="shared" si="1"/>
        <v>0</v>
      </c>
      <c r="I10" s="19">
        <f t="shared" si="2"/>
        <v>0</v>
      </c>
      <c r="J10" s="29">
        <f t="shared" si="3"/>
        <v>0</v>
      </c>
    </row>
    <row r="11" spans="1:10" s="2" customFormat="1" ht="25.5">
      <c r="A11" s="28">
        <v>7</v>
      </c>
      <c r="B11" s="45" t="str">
        <f>zbiorówka!B11</f>
        <v>Metale i ich stopy</v>
      </c>
      <c r="C11" s="25" t="str">
        <f>zbiorówka!C11</f>
        <v>Zestaw min. 12 płytek z różnych metali i ich stopów, z ich oznaczeniami/nazwami. Płytki w opakowaniu - walizka/skrzynka.</v>
      </c>
      <c r="D11" s="84">
        <v>0</v>
      </c>
      <c r="E11" s="26">
        <f>zbiorówka!E11</f>
        <v>0</v>
      </c>
      <c r="F11" s="26">
        <f t="shared" si="0"/>
        <v>0</v>
      </c>
      <c r="G11" s="27">
        <f>zbiorówka!G11</f>
        <v>0</v>
      </c>
      <c r="H11" s="22">
        <f t="shared" si="1"/>
        <v>0</v>
      </c>
      <c r="I11" s="19">
        <f t="shared" si="2"/>
        <v>0</v>
      </c>
      <c r="J11" s="29">
        <f t="shared" si="3"/>
        <v>0</v>
      </c>
    </row>
    <row r="12" spans="1:10" s="2" customFormat="1" ht="51">
      <c r="A12" s="28">
        <v>8</v>
      </c>
      <c r="B12" s="45" t="str">
        <f>zbiorówka!B12</f>
        <v>Suszarka do próbówek z tacką do ociekania</v>
      </c>
      <c r="C12" s="25" t="str">
        <f>zbiorówka!C12</f>
        <v>Suszarka do próbówek z tacką do ociekania. Końcówki prętów zabezpieczone gumkami. Wymiary orientacyjne: Wysokość ok 45cm, Szerokość: ok35cm, Głębokość: ok15cm</v>
      </c>
      <c r="D12" s="84">
        <v>0</v>
      </c>
      <c r="E12" s="26">
        <f>zbiorówka!E12</f>
        <v>0</v>
      </c>
      <c r="F12" s="26">
        <f t="shared" si="0"/>
        <v>0</v>
      </c>
      <c r="G12" s="27">
        <f>zbiorówka!G12</f>
        <v>0</v>
      </c>
      <c r="H12" s="22">
        <f t="shared" si="1"/>
        <v>0</v>
      </c>
      <c r="I12" s="19">
        <f t="shared" si="2"/>
        <v>0</v>
      </c>
      <c r="J12" s="29">
        <f t="shared" si="3"/>
        <v>0</v>
      </c>
    </row>
    <row r="13" spans="1:10" s="2" customFormat="1" ht="51">
      <c r="A13" s="28">
        <v>9</v>
      </c>
      <c r="B13" s="45" t="str">
        <f>zbiorówka!B13</f>
        <v>Taca do przenoszenia próbówek i odczynników</v>
      </c>
      <c r="C13" s="25" t="str">
        <f>zbiorówka!C13</f>
        <v>Plastikowy pojemnik z uchwytami, po bokach otwory na probówki: 6 otworówxok.20mm, 8otworówxok.16mm, 8otworówxok.8mm Wymiary pojemnika ok.: 30x10x20cm</v>
      </c>
      <c r="D13" s="84">
        <v>0</v>
      </c>
      <c r="E13" s="26">
        <f>zbiorówka!E13</f>
        <v>0</v>
      </c>
      <c r="F13" s="26">
        <f t="shared" si="0"/>
        <v>0</v>
      </c>
      <c r="G13" s="27">
        <f>zbiorówka!G13</f>
        <v>0</v>
      </c>
      <c r="H13" s="22">
        <f t="shared" si="1"/>
        <v>0</v>
      </c>
      <c r="I13" s="19">
        <f t="shared" si="2"/>
        <v>0</v>
      </c>
      <c r="J13" s="29">
        <f t="shared" si="3"/>
        <v>0</v>
      </c>
    </row>
    <row r="14" spans="1:10" s="2" customFormat="1" ht="25.5">
      <c r="A14" s="28">
        <v>10</v>
      </c>
      <c r="B14" s="45" t="str">
        <f>zbiorówka!B14</f>
        <v>Termometr -10 do 110 C</v>
      </c>
      <c r="C14" s="25" t="str">
        <f>zbiorówka!C14</f>
        <v>Termometr alkoholowy. Zakres pomiaru od -10 do 110 0C.</v>
      </c>
      <c r="D14" s="84">
        <v>0</v>
      </c>
      <c r="E14" s="26">
        <f>zbiorówka!E14</f>
        <v>0</v>
      </c>
      <c r="F14" s="26">
        <f t="shared" si="0"/>
        <v>0</v>
      </c>
      <c r="G14" s="27">
        <f>zbiorówka!G14</f>
        <v>0</v>
      </c>
      <c r="H14" s="22">
        <f t="shared" si="1"/>
        <v>0</v>
      </c>
      <c r="I14" s="19">
        <f t="shared" si="2"/>
        <v>0</v>
      </c>
      <c r="J14" s="29">
        <f t="shared" si="3"/>
        <v>0</v>
      </c>
    </row>
    <row r="15" spans="1:10" s="2" customFormat="1" ht="25.5">
      <c r="A15" s="28">
        <v>11</v>
      </c>
      <c r="B15" s="45" t="str">
        <f>zbiorówka!B15</f>
        <v xml:space="preserve">Aparat Hoffmana </v>
      </c>
      <c r="C15" s="25" t="str">
        <f>zbiorówka!C15</f>
        <v>Przyrząd (tzw. Eudiometrem Hofmanna) - statyw z trzema połączonymi ze sobą cylindrami szklanymi (środkowy otwarty, boczne z zaworami, wyposażone w elektrody). W zestawie zasilacz.</v>
      </c>
      <c r="D15" s="84">
        <v>1</v>
      </c>
      <c r="E15" s="26">
        <f>zbiorówka!E15</f>
        <v>0</v>
      </c>
      <c r="F15" s="26">
        <f t="shared" si="0"/>
        <v>0</v>
      </c>
      <c r="G15" s="27">
        <f>zbiorówka!G15</f>
        <v>0</v>
      </c>
      <c r="H15" s="22">
        <f t="shared" si="1"/>
        <v>0</v>
      </c>
      <c r="I15" s="19">
        <f t="shared" si="2"/>
        <v>0</v>
      </c>
      <c r="J15" s="29">
        <f t="shared" si="3"/>
        <v>0</v>
      </c>
    </row>
    <row r="16" spans="1:10" s="2" customFormat="1" ht="38.25">
      <c r="A16" s="28">
        <v>12</v>
      </c>
      <c r="B16" s="45" t="str">
        <f>zbiorówka!B16</f>
        <v>Zestaw do ekstrakcji ze statywem</v>
      </c>
      <c r="C16" s="25" t="str">
        <f>zbiorówka!C16</f>
        <v>W skład zestawu wchodzi: ekstraktor, chłodnica, kolba płaskodenna, trójnóg, siatka z krążkiem ceramicznym, palnik spirytusowy, wąż 2szt., łapy i łączniki do zmontowania zestawu, Opakowanie plastikowe wyłożone pianką.</v>
      </c>
      <c r="D16" s="84">
        <v>1</v>
      </c>
      <c r="E16" s="26">
        <f>zbiorówka!E16</f>
        <v>0</v>
      </c>
      <c r="F16" s="26">
        <f t="shared" si="0"/>
        <v>0</v>
      </c>
      <c r="G16" s="27">
        <f>zbiorówka!G16</f>
        <v>0</v>
      </c>
      <c r="H16" s="22">
        <f t="shared" si="1"/>
        <v>0</v>
      </c>
      <c r="I16" s="19">
        <f t="shared" si="2"/>
        <v>0</v>
      </c>
      <c r="J16" s="29">
        <f t="shared" si="3"/>
        <v>0</v>
      </c>
    </row>
    <row r="17" spans="1:10" s="2" customFormat="1" ht="38.25">
      <c r="A17" s="28">
        <v>13</v>
      </c>
      <c r="B17" s="45" t="str">
        <f>zbiorówka!B17</f>
        <v>Zestaw do wytwarzania gazu</v>
      </c>
      <c r="C17" s="25" t="str">
        <f>zbiorówka!C17</f>
        <v>W skład zestawu wchodzi (przykładowo): butelka do wytwarzania gazu, biureta do pobierania gazu, trójnóg, siatka z krążkiem ceramicznym, palnik spirytusowy, wąż 2szt., łapy i łączniki do zmontowania zestawu, Opakowanie - pojemnik plastikowy wyłożony pianką.</v>
      </c>
      <c r="D17" s="84">
        <v>1</v>
      </c>
      <c r="E17" s="26">
        <f>zbiorówka!E17</f>
        <v>0</v>
      </c>
      <c r="F17" s="26">
        <f t="shared" si="0"/>
        <v>0</v>
      </c>
      <c r="G17" s="27">
        <f>zbiorówka!G17</f>
        <v>0</v>
      </c>
      <c r="H17" s="22">
        <f t="shared" si="1"/>
        <v>0</v>
      </c>
      <c r="I17" s="19">
        <f t="shared" si="2"/>
        <v>0</v>
      </c>
      <c r="J17" s="29">
        <f t="shared" si="3"/>
        <v>0</v>
      </c>
    </row>
    <row r="18" spans="1:10" s="2" customFormat="1" ht="38.25">
      <c r="A18" s="28">
        <v>14</v>
      </c>
      <c r="B18" s="45" t="str">
        <f>zbiorówka!B18</f>
        <v xml:space="preserve">Zestaw do destylacji ze statywem </v>
      </c>
      <c r="C18" s="25" t="str">
        <f>zbiorówka!C18</f>
        <v>W skład zestawu wchodzi (przykładowo): statyw, chłodnica z nasadką, wąż 2szt., kolba destylacyjna orągłodenna, łapy zaciskowej łączniki do zmontowania zestawu, trójnóg, siatka z krążkiem ceramicznym, palnik.</v>
      </c>
      <c r="D18" s="84">
        <v>0</v>
      </c>
      <c r="E18" s="26">
        <f>zbiorówka!E18</f>
        <v>0</v>
      </c>
      <c r="F18" s="26">
        <f t="shared" si="0"/>
        <v>0</v>
      </c>
      <c r="G18" s="27">
        <f>zbiorówka!G18</f>
        <v>0</v>
      </c>
      <c r="H18" s="22">
        <f t="shared" si="1"/>
        <v>0</v>
      </c>
      <c r="I18" s="19">
        <f t="shared" si="2"/>
        <v>0</v>
      </c>
      <c r="J18" s="29">
        <f t="shared" si="3"/>
        <v>0</v>
      </c>
    </row>
    <row r="19" spans="1:10" s="2" customFormat="1" ht="165.75">
      <c r="A19" s="28">
        <v>15</v>
      </c>
      <c r="B19" s="45" t="str">
        <f>zbiorówka!B19</f>
        <v xml:space="preserve">Komplet szkła wersja rozbudowana </v>
      </c>
      <c r="C19" s="25" t="str">
        <f>zbiorówka!C19</f>
        <v>Komplet szkła laboratoryjnego, wyposażenie pracowni w szkole podstawowej, zgodny z podstawą programową - w zestawie (przykładowo): 1. Chłodnica Liebiga - 1 szt. 2. Kolba destylacyjna 100 ml - 1 szt. 3. Kolba płaskodenna 250 ml - 1 szt. 4. Kolba stożkowa 200 ml - 2 szt. 5. Krystalizator z wlewem - 2 szt. 6. Lejek szklany - 1 szt. 7. Moździerz porcelanowy z tłuczkiem - 1 szt. 8. Parownica porcelanowa - 1 szt. 9. Pipeta miarowa 5 ml - 1 szt. 10. Cylinder miarowy 100 ml - 1 szt.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rurek o różnych przekrojach i długościach, proste, zgięte - różne kąty, dwukrotnie zgięte, kapilarne 20. Rurka gumowa- 1 szt.
21. Korki gumowe różne min. 10 szt 22. Szkiełko zegarkowe - 4 szt. 23. Zlewka: 250 ml - 1 szt.niska; 100 ml - 1 szt.; wysoka 250 ml - 1 szt.24. Tryskawka - 1 szt. 25. Termometr  0 - 200 st.C - 1 szt.26. Butla laboratoryjna 100 ml - 2 szt.27. Probówka z tubusem  - 1 szt.28. Rozdzielacz cylindryczny 50 ml - 1 szt.</v>
      </c>
      <c r="D19" s="84">
        <v>3</v>
      </c>
      <c r="E19" s="26">
        <f>zbiorówka!E19</f>
        <v>0</v>
      </c>
      <c r="F19" s="26">
        <f t="shared" si="0"/>
        <v>0</v>
      </c>
      <c r="G19" s="27">
        <f>zbiorówka!G19</f>
        <v>0</v>
      </c>
      <c r="H19" s="22">
        <f t="shared" si="1"/>
        <v>0</v>
      </c>
      <c r="I19" s="19">
        <f t="shared" si="2"/>
        <v>0</v>
      </c>
      <c r="J19" s="29">
        <f t="shared" si="3"/>
        <v>0</v>
      </c>
    </row>
    <row r="20" spans="1:10" s="2" customFormat="1" ht="25.5">
      <c r="A20" s="28">
        <v>16</v>
      </c>
      <c r="B20" s="45" t="str">
        <f>zbiorówka!B20</f>
        <v>Rodzaje metali-12 płytek</v>
      </c>
      <c r="C20" s="25" t="str">
        <f>zbiorówka!C20</f>
        <v>Zestaw min. 12 płytek z różnych metali, z oznaczeniami do identyfikacji metalu. Wymiary płytki ok. 50x25mm</v>
      </c>
      <c r="D20" s="84">
        <v>1</v>
      </c>
      <c r="E20" s="26">
        <f>zbiorówka!E20</f>
        <v>0</v>
      </c>
      <c r="F20" s="26">
        <f t="shared" si="0"/>
        <v>0</v>
      </c>
      <c r="G20" s="27">
        <f>zbiorówka!G20</f>
        <v>0</v>
      </c>
      <c r="H20" s="22">
        <f t="shared" si="1"/>
        <v>0</v>
      </c>
      <c r="I20" s="19">
        <f t="shared" si="2"/>
        <v>0</v>
      </c>
      <c r="J20" s="29">
        <f t="shared" si="3"/>
        <v>0</v>
      </c>
    </row>
    <row r="21" spans="1:10" s="2" customFormat="1" ht="25.5">
      <c r="A21" s="28">
        <v>17</v>
      </c>
      <c r="B21" s="45" t="str">
        <f>zbiorówka!B21</f>
        <v>Palnik spirytusowy</v>
      </c>
      <c r="C21" s="25" t="str">
        <f>zbiorówka!C21</f>
        <v xml:space="preserve">Palnik alkoholowy, spirytusowy. Pojemność 100ml.  </v>
      </c>
      <c r="D21" s="84">
        <v>0</v>
      </c>
      <c r="E21" s="26">
        <f>zbiorówka!E21</f>
        <v>0</v>
      </c>
      <c r="F21" s="26">
        <f t="shared" si="0"/>
        <v>0</v>
      </c>
      <c r="G21" s="27">
        <f>zbiorówka!G21</f>
        <v>0</v>
      </c>
      <c r="H21" s="22">
        <f t="shared" si="1"/>
        <v>0</v>
      </c>
      <c r="I21" s="19">
        <f t="shared" si="2"/>
        <v>0</v>
      </c>
      <c r="J21" s="29">
        <f t="shared" si="3"/>
        <v>0</v>
      </c>
    </row>
    <row r="22" spans="1:10" s="2" customFormat="1" ht="51">
      <c r="A22" s="28">
        <v>18</v>
      </c>
      <c r="B22" s="45" t="str">
        <f>zbiorówka!B22</f>
        <v>Szkolny model atomu</v>
      </c>
      <c r="C22" s="25" t="str">
        <f>zbiorówka!C22</f>
        <v>Model atomu wg Bohra- skład zestawu wchodzą:
-pudełko: pokrywka i podstawa -  z oznaczonymi powłokami elektronowymi
- 90 krążków 30 oznaczonych "+", 30 "-" i 30 gładkich
-instrukcja wraz z ćwiczeniami</v>
      </c>
      <c r="D22" s="84">
        <v>0</v>
      </c>
      <c r="E22" s="26">
        <f>zbiorówka!E22</f>
        <v>0</v>
      </c>
      <c r="F22" s="26">
        <f t="shared" si="0"/>
        <v>0</v>
      </c>
      <c r="G22" s="27">
        <f>zbiorówka!G22</f>
        <v>0</v>
      </c>
      <c r="H22" s="22">
        <f t="shared" si="1"/>
        <v>0</v>
      </c>
      <c r="I22" s="19">
        <f t="shared" si="2"/>
        <v>0</v>
      </c>
      <c r="J22" s="29">
        <f t="shared" si="3"/>
        <v>0</v>
      </c>
    </row>
    <row r="23" spans="1:10" s="2" customFormat="1" ht="25.5">
      <c r="A23" s="28">
        <v>19</v>
      </c>
      <c r="B23" s="45" t="str">
        <f>zbiorówka!B23</f>
        <v>Model atomu 3D</v>
      </c>
      <c r="C23" s="25" t="str">
        <f>zbiorówka!C23</f>
        <v>Trójwymiarowy model przekroju atomu, z orbitami elektronowe w postaci chmur elektronów. Wymiary: Średnica atomu: ok 30cm Wysokość modelu: ok 40cm</v>
      </c>
      <c r="D23" s="84">
        <v>1</v>
      </c>
      <c r="E23" s="26">
        <f>zbiorówka!E23</f>
        <v>0</v>
      </c>
      <c r="F23" s="26">
        <f t="shared" si="0"/>
        <v>0</v>
      </c>
      <c r="G23" s="27">
        <f>zbiorówka!G23</f>
        <v>0</v>
      </c>
      <c r="H23" s="22">
        <f t="shared" si="1"/>
        <v>0</v>
      </c>
      <c r="I23" s="19">
        <f t="shared" si="2"/>
        <v>0</v>
      </c>
      <c r="J23" s="29">
        <f t="shared" si="3"/>
        <v>0</v>
      </c>
    </row>
    <row r="24" spans="1:10" s="2" customFormat="1" ht="25.5">
      <c r="A24" s="28">
        <v>20</v>
      </c>
      <c r="B24" s="45" t="str">
        <f>zbiorówka!B24</f>
        <v>Model fullerenu C60</v>
      </c>
      <c r="C24" s="25" t="str">
        <f>zbiorówka!C24</f>
        <v>Model cząsteczki fullerenu C60 -  wymiar min 25 cm.</v>
      </c>
      <c r="D24" s="84">
        <v>1</v>
      </c>
      <c r="E24" s="26">
        <f>zbiorówka!E24</f>
        <v>0</v>
      </c>
      <c r="F24" s="26">
        <f t="shared" si="0"/>
        <v>0</v>
      </c>
      <c r="G24" s="27">
        <f>zbiorówka!G24</f>
        <v>0</v>
      </c>
      <c r="H24" s="22">
        <f t="shared" si="1"/>
        <v>0</v>
      </c>
      <c r="I24" s="19">
        <f t="shared" si="2"/>
        <v>0</v>
      </c>
      <c r="J24" s="29">
        <f t="shared" si="3"/>
        <v>0</v>
      </c>
    </row>
    <row r="25" spans="1:10" s="2" customFormat="1">
      <c r="A25" s="28">
        <v>21</v>
      </c>
      <c r="B25" s="45" t="str">
        <f>zbiorówka!B25</f>
        <v>Model grafitu</v>
      </c>
      <c r="C25" s="25" t="str">
        <f>zbiorówka!C25</f>
        <v>Model przedstawiający strukturę  grafitu (min. 3 warstwy)</v>
      </c>
      <c r="D25" s="84">
        <v>1</v>
      </c>
      <c r="E25" s="26">
        <f>zbiorówka!E25</f>
        <v>0</v>
      </c>
      <c r="F25" s="26">
        <f t="shared" si="0"/>
        <v>0</v>
      </c>
      <c r="G25" s="27">
        <f>zbiorówka!G25</f>
        <v>0</v>
      </c>
      <c r="H25" s="22">
        <f t="shared" si="1"/>
        <v>0</v>
      </c>
      <c r="I25" s="19">
        <f t="shared" si="2"/>
        <v>0</v>
      </c>
      <c r="J25" s="29">
        <f t="shared" si="3"/>
        <v>0</v>
      </c>
    </row>
    <row r="26" spans="1:10" s="2" customFormat="1" ht="25.5">
      <c r="A26" s="28">
        <v>22</v>
      </c>
      <c r="B26" s="45" t="str">
        <f>zbiorówka!B26</f>
        <v>Model chlorku-sodu</v>
      </c>
      <c r="C26" s="25" t="str">
        <f>zbiorówka!C26</f>
        <v>Model przedstawiający strukturę krystaliczną NaCl - jony chloru i sodu w różnych kolorach</v>
      </c>
      <c r="D26" s="84">
        <v>1</v>
      </c>
      <c r="E26" s="26">
        <f>zbiorówka!E26</f>
        <v>0</v>
      </c>
      <c r="F26" s="26">
        <f t="shared" si="0"/>
        <v>0</v>
      </c>
      <c r="G26" s="27">
        <f>zbiorówka!G26</f>
        <v>0</v>
      </c>
      <c r="H26" s="22">
        <f t="shared" si="1"/>
        <v>0</v>
      </c>
      <c r="I26" s="19">
        <f t="shared" si="2"/>
        <v>0</v>
      </c>
      <c r="J26" s="29">
        <f t="shared" si="3"/>
        <v>0</v>
      </c>
    </row>
    <row r="27" spans="1:10" s="2" customFormat="1" ht="38.25">
      <c r="A27" s="28">
        <v>23</v>
      </c>
      <c r="B27" s="45" t="str">
        <f>zbiorówka!B27</f>
        <v>Model kryształu diamentu</v>
      </c>
      <c r="C27" s="25" t="str">
        <f>zbiorówka!C27</f>
        <v>Model przedstawiający strukturę krystaliczną diamentu.</v>
      </c>
      <c r="D27" s="84">
        <v>1</v>
      </c>
      <c r="E27" s="26">
        <f>zbiorówka!E27</f>
        <v>0</v>
      </c>
      <c r="F27" s="26">
        <f t="shared" si="0"/>
        <v>0</v>
      </c>
      <c r="G27" s="27">
        <f>zbiorówka!G27</f>
        <v>0</v>
      </c>
      <c r="H27" s="22">
        <f t="shared" si="1"/>
        <v>0</v>
      </c>
      <c r="I27" s="19">
        <f t="shared" si="2"/>
        <v>0</v>
      </c>
      <c r="J27" s="29">
        <f t="shared" si="3"/>
        <v>0</v>
      </c>
    </row>
    <row r="28" spans="1:10" s="2" customFormat="1" ht="51">
      <c r="A28" s="28">
        <v>24</v>
      </c>
      <c r="B28" s="45" t="str">
        <f>zbiorówka!B28</f>
        <v>Modele atomów - zestaw podstawowy</v>
      </c>
      <c r="C28" s="25" t="str">
        <f>zbiorówka!C28</f>
        <v>Zestaw kulek  i łączników z tworzywa sztucznego, pozwalających na budowę modeli atomów. W zestawie min. 75 różnego rodzaju kulek oraz ok.35 łączników (min 110 elementów).Całość zapakowana w pojemnik</v>
      </c>
      <c r="D28" s="84">
        <v>0</v>
      </c>
      <c r="E28" s="26">
        <f>zbiorówka!E28</f>
        <v>0</v>
      </c>
      <c r="F28" s="26">
        <f t="shared" si="0"/>
        <v>0</v>
      </c>
      <c r="G28" s="27">
        <f>zbiorówka!G28</f>
        <v>0</v>
      </c>
      <c r="H28" s="22">
        <f t="shared" si="1"/>
        <v>0</v>
      </c>
      <c r="I28" s="19">
        <f t="shared" si="2"/>
        <v>0</v>
      </c>
      <c r="J28" s="29">
        <f t="shared" si="3"/>
        <v>0</v>
      </c>
    </row>
    <row r="29" spans="1:10" s="2" customFormat="1" ht="51">
      <c r="A29" s="28">
        <v>25</v>
      </c>
      <c r="B29" s="45" t="str">
        <f>zbiorówka!B29</f>
        <v>Komplet szpatułek i łyżeczek do chemii</v>
      </c>
      <c r="C29" s="25" t="str">
        <f>zbiorówka!C29</f>
        <v xml:space="preserve">Zestaw zawiera co najmniej: 3 szt. różnie zgiętych łyżeczek do spalań oraz 3 szt. różnych rodzajów szpatułek.   </v>
      </c>
      <c r="D29" s="84">
        <v>1</v>
      </c>
      <c r="E29" s="26">
        <f>zbiorówka!E29</f>
        <v>0</v>
      </c>
      <c r="F29" s="26">
        <f t="shared" si="0"/>
        <v>0</v>
      </c>
      <c r="G29" s="27">
        <f>zbiorówka!G29</f>
        <v>0</v>
      </c>
      <c r="H29" s="22">
        <f t="shared" si="1"/>
        <v>0</v>
      </c>
      <c r="I29" s="19">
        <f t="shared" si="2"/>
        <v>0</v>
      </c>
      <c r="J29" s="29">
        <f t="shared" si="3"/>
        <v>0</v>
      </c>
    </row>
    <row r="30" spans="1:10" s="2" customFormat="1" ht="51">
      <c r="A30" s="28">
        <v>26</v>
      </c>
      <c r="B30" s="45" t="str">
        <f>zbiorówka!B30</f>
        <v>Modele atomów - zestaw poszerzony</v>
      </c>
      <c r="C30" s="25" t="str">
        <f>zbiorówka!C30</f>
        <v>Zestaw kulek i łączników z tworzywa sztucznego, pozwalających na budowę modeli atomów. W zestawie min. 350 różnych kulek oraz 180 łączników - łącznie min 530 elementów. Całość zapakowana w pojemnik.</v>
      </c>
      <c r="D30" s="84">
        <v>1</v>
      </c>
      <c r="E30" s="26">
        <f>zbiorówka!E30</f>
        <v>0</v>
      </c>
      <c r="F30" s="26">
        <f t="shared" si="0"/>
        <v>0</v>
      </c>
      <c r="G30" s="27">
        <f>zbiorówka!G30</f>
        <v>0</v>
      </c>
      <c r="H30" s="22">
        <f t="shared" si="1"/>
        <v>0</v>
      </c>
      <c r="I30" s="19">
        <f t="shared" si="2"/>
        <v>0</v>
      </c>
      <c r="J30" s="29">
        <f t="shared" si="3"/>
        <v>0</v>
      </c>
    </row>
    <row r="31" spans="1:10" s="2" customFormat="1" ht="63.75">
      <c r="A31" s="28">
        <v>27</v>
      </c>
      <c r="B31" s="45" t="str">
        <f>zbiorówka!B31</f>
        <v xml:space="preserve">Zestaw odczynników i chemikaliów do nauki chemii w szkołach  </v>
      </c>
      <c r="C31" s="25" t="str">
        <f>zbiorówka!C31</f>
        <v>Zestaw odczynników, wskaźników, chemikaliów, substancji - do nauki chemii zgodnie z podstawą programową szkoły podstawowej. Minimum 50 pozycji.</v>
      </c>
      <c r="D31" s="84">
        <v>0</v>
      </c>
      <c r="E31" s="26">
        <f>zbiorówka!E31</f>
        <v>0</v>
      </c>
      <c r="F31" s="26">
        <f t="shared" si="0"/>
        <v>0</v>
      </c>
      <c r="G31" s="27">
        <f>zbiorówka!G31</f>
        <v>0</v>
      </c>
      <c r="H31" s="22">
        <f t="shared" si="1"/>
        <v>0</v>
      </c>
      <c r="I31" s="19">
        <f t="shared" si="2"/>
        <v>0</v>
      </c>
      <c r="J31" s="29">
        <f t="shared" si="3"/>
        <v>0</v>
      </c>
    </row>
    <row r="32" spans="1:10" s="2" customFormat="1" ht="114.75">
      <c r="A32" s="28">
        <v>28</v>
      </c>
      <c r="B32" s="45" t="str">
        <f>zbiorówka!B32</f>
        <v>Statyw laboratoryjny szkolny z wyposażeniem</v>
      </c>
      <c r="C32" s="25" t="str">
        <f>zbiorówka!C32</f>
        <v>W skład zestawu wchodzą:
- statyw - metalowa podstawa z prętem
- łącznik krzyżowy 5szt.
- łapa do kolb duża
- łapa do kolb mała
-łapa do biuret podwójna
-łapa do chłodnic
-pierścień zamknięty o średnicy ok 9 cm
-pierścień otwarty o średnicy ok 6 cm</v>
      </c>
      <c r="D32" s="84">
        <v>0</v>
      </c>
      <c r="E32" s="26">
        <f>zbiorówka!E32</f>
        <v>0</v>
      </c>
      <c r="F32" s="26">
        <f t="shared" si="0"/>
        <v>0</v>
      </c>
      <c r="G32" s="27">
        <f>zbiorówka!G32</f>
        <v>0</v>
      </c>
      <c r="H32" s="22">
        <f t="shared" si="1"/>
        <v>0</v>
      </c>
      <c r="I32" s="19">
        <f t="shared" si="2"/>
        <v>0</v>
      </c>
      <c r="J32" s="29">
        <f t="shared" si="3"/>
        <v>0</v>
      </c>
    </row>
    <row r="33" spans="1:10" s="2" customFormat="1" ht="63.75">
      <c r="A33" s="28">
        <v>29</v>
      </c>
      <c r="B33" s="45" t="str">
        <f>zbiorówka!B33</f>
        <v>Statyw demonstracyjny</v>
      </c>
      <c r="C33" s="25" t="str">
        <f>zbiorówka!C33</f>
        <v>W skład zestawu wchodzą:
- statyw - metalowa podstawa z prętem
- łącznik krzyżowy min. 5szt.
- łapy do szkła laboratoryjnego - min. 2 szt
-pierścienie o różnych średnicach - 3 szt</v>
      </c>
      <c r="D33" s="84">
        <v>0</v>
      </c>
      <c r="E33" s="26">
        <f>zbiorówka!E33</f>
        <v>0</v>
      </c>
      <c r="F33" s="26">
        <f t="shared" si="0"/>
        <v>0</v>
      </c>
      <c r="G33" s="27">
        <f>zbiorówka!G33</f>
        <v>0</v>
      </c>
      <c r="H33" s="22">
        <f t="shared" si="1"/>
        <v>0</v>
      </c>
      <c r="I33" s="19">
        <f t="shared" si="2"/>
        <v>0</v>
      </c>
      <c r="J33" s="29">
        <f t="shared" si="3"/>
        <v>0</v>
      </c>
    </row>
    <row r="34" spans="1:10" s="2" customFormat="1" ht="51">
      <c r="A34" s="28">
        <v>30</v>
      </c>
      <c r="B34" s="45" t="str">
        <f>zbiorówka!B34</f>
        <v xml:space="preserve">Podnośnik laboratoryjny stal nierdzewna </v>
      </c>
      <c r="C34" s="25" t="str">
        <f>zbiorówka!C34</f>
        <v>Podnośnik mechaniczny - laboratoryjny. Stolik i podstawa wykonane ze stali nierdzewnej. Płynna regulacja wysokości. Zakres regulacji: max. 250 mm. Wymiary stolika: ok.150 x 150 mm</v>
      </c>
      <c r="D34" s="84">
        <v>1</v>
      </c>
      <c r="E34" s="26">
        <f>zbiorówka!E34</f>
        <v>0</v>
      </c>
      <c r="F34" s="26">
        <f t="shared" si="0"/>
        <v>0</v>
      </c>
      <c r="G34" s="27">
        <f>zbiorówka!G34</f>
        <v>0</v>
      </c>
      <c r="H34" s="22">
        <f t="shared" si="1"/>
        <v>0</v>
      </c>
      <c r="I34" s="19">
        <f t="shared" si="2"/>
        <v>0</v>
      </c>
      <c r="J34" s="29">
        <f t="shared" si="3"/>
        <v>0</v>
      </c>
    </row>
    <row r="35" spans="1:10" s="2" customFormat="1" ht="76.5">
      <c r="A35" s="28">
        <v>31</v>
      </c>
      <c r="B35" s="45" t="str">
        <f>zbiorówka!B35</f>
        <v>Układ okresowy pierwiastków chemicznych - część chemiczna</v>
      </c>
      <c r="C35" s="25" t="str">
        <f>zbiorówka!C35</f>
        <v>Plansza dydaktyczna jednostronna w formacie min 200cm x 140 cm prezentująca część chemiczną układu okresowego pierwiastków.</v>
      </c>
      <c r="D35" s="84">
        <v>0</v>
      </c>
      <c r="E35" s="26">
        <f>zbiorówka!E35</f>
        <v>0</v>
      </c>
      <c r="F35" s="26">
        <f t="shared" si="0"/>
        <v>0</v>
      </c>
      <c r="G35" s="27">
        <f>zbiorówka!G35</f>
        <v>0</v>
      </c>
      <c r="H35" s="22">
        <f t="shared" si="1"/>
        <v>0</v>
      </c>
      <c r="I35" s="19">
        <f t="shared" si="2"/>
        <v>0</v>
      </c>
      <c r="J35" s="29">
        <f t="shared" si="3"/>
        <v>0</v>
      </c>
    </row>
    <row r="36" spans="1:10" s="2" customFormat="1" ht="38.25">
      <c r="A36" s="28">
        <v>32</v>
      </c>
      <c r="B36" s="45" t="str">
        <f>zbiorówka!B36</f>
        <v>Tabela rozpuszczalności</v>
      </c>
      <c r="C36" s="25" t="str">
        <f>zbiorówka!C36</f>
        <v>Plansza dydaktyczna w formacie min 100x70 cm, foliowana, oprawiona, z możliwością zawieszania</v>
      </c>
      <c r="D36" s="84">
        <v>1</v>
      </c>
      <c r="E36" s="26">
        <f>zbiorówka!E36</f>
        <v>0</v>
      </c>
      <c r="F36" s="26">
        <f t="shared" si="0"/>
        <v>0</v>
      </c>
      <c r="G36" s="27">
        <f>zbiorówka!G36</f>
        <v>0</v>
      </c>
      <c r="H36" s="22">
        <f t="shared" si="1"/>
        <v>0</v>
      </c>
      <c r="I36" s="19">
        <f t="shared" si="2"/>
        <v>0</v>
      </c>
      <c r="J36" s="29">
        <f t="shared" si="3"/>
        <v>0</v>
      </c>
    </row>
    <row r="37" spans="1:10" s="2" customFormat="1" ht="89.25">
      <c r="A37" s="28">
        <v>33</v>
      </c>
      <c r="B37" s="45" t="str">
        <f>zbiorówka!B37</f>
        <v>Komplet plansz do chemii</v>
      </c>
      <c r="C37" s="25" t="str">
        <f>zbiorówka!C37</f>
        <v>Zestaw plansz chemicznych o wymiarach min 70cm x 100cm:
1.Tabela rozpuszczalności
2.Układ okresowy pierwiastków
3.Skala elektroujemności według Paulinga
4.Wiązania chemiczne
5.Kwasy nieorganiczne (beztlenowe)
6.Budowa materii</v>
      </c>
      <c r="D37" s="84">
        <v>1</v>
      </c>
      <c r="E37" s="26">
        <f>zbiorówka!E37</f>
        <v>0</v>
      </c>
      <c r="F37" s="26">
        <f t="shared" si="0"/>
        <v>0</v>
      </c>
      <c r="G37" s="27">
        <f>zbiorówka!G37</f>
        <v>0</v>
      </c>
      <c r="H37" s="22">
        <f t="shared" si="1"/>
        <v>0</v>
      </c>
      <c r="I37" s="19">
        <f t="shared" si="2"/>
        <v>0</v>
      </c>
      <c r="J37" s="29">
        <f t="shared" si="3"/>
        <v>0</v>
      </c>
    </row>
    <row r="38" spans="1:10" s="2" customFormat="1" ht="51">
      <c r="A38" s="28">
        <v>34</v>
      </c>
      <c r="B38" s="45" t="str">
        <f>zbiorówka!B38</f>
        <v>Plansze interaktywne chemia</v>
      </c>
      <c r="C38" s="25" t="str">
        <f>zbiorówka!C38</f>
        <v>Program edukacyjny, tematyka - chemia -poziom szkoła podstawowa. W programie ilustracje, fotografie, animacje, filmy pokazujące np. doświadczenia chemiczne, reakcje chemiczne, budowę atomów i cząsteczek, tabelę rozpuszczalności, przykłady zastosowań substancji i procesów chemicznych w życiu codziennym
Program współpracuje z rzutnikiem lub tablicą interaktywną.</v>
      </c>
      <c r="D38" s="84">
        <v>1</v>
      </c>
      <c r="E38" s="26">
        <f>zbiorówka!E38</f>
        <v>0</v>
      </c>
      <c r="F38" s="26">
        <f t="shared" si="0"/>
        <v>0</v>
      </c>
      <c r="G38" s="27">
        <f>zbiorówka!G38</f>
        <v>0</v>
      </c>
      <c r="H38" s="22">
        <f t="shared" si="1"/>
        <v>0</v>
      </c>
      <c r="I38" s="19">
        <f t="shared" si="2"/>
        <v>0</v>
      </c>
      <c r="J38" s="29">
        <f t="shared" si="3"/>
        <v>0</v>
      </c>
    </row>
    <row r="39" spans="1:10" s="2" customFormat="1" ht="38.25">
      <c r="A39" s="28">
        <v>35</v>
      </c>
      <c r="B39" s="45" t="str">
        <f>zbiorówka!B39</f>
        <v>Waga szkolna elektroniczna 500g/0.1g</v>
      </c>
      <c r="C39" s="25" t="str">
        <f>zbiorówka!C39</f>
        <v xml:space="preserve">Wyświetlacz cyfrowy, Zasilanie: bateria., Maksymalne obciążenie 500g, Dokładność 0.1g, </v>
      </c>
      <c r="D39" s="84">
        <v>0</v>
      </c>
      <c r="E39" s="26">
        <f>zbiorówka!E39</f>
        <v>0</v>
      </c>
      <c r="F39" s="26">
        <f t="shared" si="0"/>
        <v>0</v>
      </c>
      <c r="G39" s="27">
        <f>zbiorówka!G39</f>
        <v>0</v>
      </c>
      <c r="H39" s="22">
        <f t="shared" si="1"/>
        <v>0</v>
      </c>
      <c r="I39" s="19">
        <f t="shared" si="2"/>
        <v>0</v>
      </c>
      <c r="J39" s="29">
        <f t="shared" si="3"/>
        <v>0</v>
      </c>
    </row>
    <row r="40" spans="1:10" s="2" customFormat="1" ht="38.25">
      <c r="A40" s="28">
        <v>36</v>
      </c>
      <c r="B40" s="45" t="str">
        <f>zbiorówka!B40</f>
        <v>Waga szalkowa laboratoryjna szkolna 500g</v>
      </c>
      <c r="C40" s="25" t="str">
        <f>zbiorówka!C40</f>
        <v>Waga szalkowa laboratoryjna. Zestaw zawiera ok.20 odważników od 10 mg do 200 g. Udźwig: 500g. Podziałka: 20mg</v>
      </c>
      <c r="D40" s="84">
        <v>2</v>
      </c>
      <c r="E40" s="26">
        <f>zbiorówka!E40</f>
        <v>0</v>
      </c>
      <c r="F40" s="26">
        <f t="shared" si="0"/>
        <v>0</v>
      </c>
      <c r="G40" s="27">
        <f>zbiorówka!G40</f>
        <v>0</v>
      </c>
      <c r="H40" s="22">
        <f t="shared" si="1"/>
        <v>0</v>
      </c>
      <c r="I40" s="19">
        <f t="shared" si="2"/>
        <v>0</v>
      </c>
      <c r="J40" s="29">
        <f t="shared" si="3"/>
        <v>0</v>
      </c>
    </row>
    <row r="41" spans="1:10" s="2" customFormat="1" ht="51">
      <c r="A41" s="28">
        <v>37</v>
      </c>
      <c r="B41" s="45" t="str">
        <f>zbiorówka!B41</f>
        <v>Zasilacz laboratoryjny prądu stałego 15V max 3A</v>
      </c>
      <c r="C41" s="25" t="str">
        <f>zbiorówka!C41</f>
        <v>Zasilacz laboratoryjny prądu stałego, z płynną regulacją. Wskaźniki cyfrowe 2xLCD niezależne. Specyfikacja techniczna: Napięcie wyjściowe: 0-30V, Prąd wyjściowy (max): 5A.</v>
      </c>
      <c r="D41" s="84">
        <v>1</v>
      </c>
      <c r="E41" s="26">
        <f>zbiorówka!E41</f>
        <v>0</v>
      </c>
      <c r="F41" s="26">
        <f t="shared" si="0"/>
        <v>0</v>
      </c>
      <c r="G41" s="27">
        <f>zbiorówka!G41</f>
        <v>0</v>
      </c>
      <c r="H41" s="22">
        <f t="shared" si="1"/>
        <v>0</v>
      </c>
      <c r="I41" s="19">
        <f t="shared" si="2"/>
        <v>0</v>
      </c>
      <c r="J41" s="29">
        <f t="shared" si="3"/>
        <v>0</v>
      </c>
    </row>
    <row r="42" spans="1:10" s="2" customFormat="1" ht="25.5">
      <c r="A42" s="28">
        <v>38</v>
      </c>
      <c r="B42" s="45" t="str">
        <f>zbiorówka!B42</f>
        <v>Okulary ochronne</v>
      </c>
      <c r="C42" s="25" t="str">
        <f>zbiorówka!C42</f>
        <v>Okulary ochronne z otworami wentylacyjnymi</v>
      </c>
      <c r="D42" s="84">
        <v>30</v>
      </c>
      <c r="E42" s="26">
        <f>zbiorówka!E42</f>
        <v>0</v>
      </c>
      <c r="F42" s="26">
        <f t="shared" si="0"/>
        <v>0</v>
      </c>
      <c r="G42" s="27">
        <f>zbiorówka!G42</f>
        <v>0</v>
      </c>
      <c r="H42" s="22">
        <f t="shared" si="1"/>
        <v>0</v>
      </c>
      <c r="I42" s="19">
        <f t="shared" si="2"/>
        <v>0</v>
      </c>
      <c r="J42" s="29">
        <f t="shared" si="3"/>
        <v>0</v>
      </c>
    </row>
    <row r="43" spans="1:10" s="2" customFormat="1" ht="25.5">
      <c r="A43" s="28">
        <v>39</v>
      </c>
      <c r="B43" s="45" t="str">
        <f>zbiorówka!B43</f>
        <v>Fartuchy ochronne</v>
      </c>
      <c r="C43" s="25" t="str">
        <f>zbiorówka!C43</f>
        <v>Fartuch z białego płótna (100% bawełna) z długimi rękawami, trzema kieszeniami, paskiem regulującym obwód oraz zapinane na guziki.</v>
      </c>
      <c r="D43" s="84">
        <v>30</v>
      </c>
      <c r="E43" s="26">
        <f>zbiorówka!E43</f>
        <v>0</v>
      </c>
      <c r="F43" s="26">
        <f t="shared" si="0"/>
        <v>0</v>
      </c>
      <c r="G43" s="27">
        <f>zbiorówka!G43</f>
        <v>0</v>
      </c>
      <c r="H43" s="22">
        <f t="shared" si="1"/>
        <v>0</v>
      </c>
      <c r="I43" s="19">
        <f t="shared" si="2"/>
        <v>0</v>
      </c>
      <c r="J43" s="29">
        <f t="shared" si="3"/>
        <v>0</v>
      </c>
    </row>
    <row r="44" spans="1:10" s="2" customFormat="1" ht="76.5">
      <c r="A44" s="28">
        <v>40</v>
      </c>
      <c r="B44" s="45" t="str">
        <f>zbiorówka!B44</f>
        <v>Apteczka</v>
      </c>
      <c r="C44" s="25" t="str">
        <f>zbiorówka!C44</f>
        <v>Apteczka w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44" s="84">
        <v>1</v>
      </c>
      <c r="E44" s="26">
        <f>zbiorówka!E44</f>
        <v>0</v>
      </c>
      <c r="F44" s="26">
        <f t="shared" si="0"/>
        <v>0</v>
      </c>
      <c r="G44" s="27">
        <f>zbiorówka!G44</f>
        <v>0</v>
      </c>
      <c r="H44" s="22">
        <f t="shared" si="1"/>
        <v>0</v>
      </c>
      <c r="I44" s="19">
        <f t="shared" si="2"/>
        <v>0</v>
      </c>
      <c r="J44" s="29">
        <f t="shared" si="3"/>
        <v>0</v>
      </c>
    </row>
    <row r="45" spans="1:10" s="2" customFormat="1" ht="25.5">
      <c r="A45" s="28">
        <v>41</v>
      </c>
      <c r="B45" s="45" t="str">
        <f>zbiorówka!B45</f>
        <v>Rękawiczki lateksowe</v>
      </c>
      <c r="C45" s="25" t="str">
        <f>zbiorówka!C45</f>
        <v>Rękawice laboratoryjne, cienkie, elastyczne. 100 szt w opakowaniu</v>
      </c>
      <c r="D45" s="84">
        <v>1</v>
      </c>
      <c r="E45" s="26">
        <f>zbiorówka!E45</f>
        <v>0</v>
      </c>
      <c r="F45" s="26">
        <f t="shared" si="0"/>
        <v>0</v>
      </c>
      <c r="G45" s="27">
        <f>zbiorówka!G45</f>
        <v>0</v>
      </c>
      <c r="H45" s="22">
        <f t="shared" si="1"/>
        <v>0</v>
      </c>
      <c r="I45" s="19">
        <f t="shared" si="2"/>
        <v>0</v>
      </c>
      <c r="J45" s="29">
        <f t="shared" si="3"/>
        <v>0</v>
      </c>
    </row>
    <row r="46" spans="1:10" s="2" customFormat="1" ht="38.25">
      <c r="A46" s="28">
        <v>42</v>
      </c>
      <c r="B46" s="45" t="str">
        <f>zbiorówka!B46</f>
        <v>Rękawice do gorących przedmiotów</v>
      </c>
      <c r="C46" s="25" t="str">
        <f>zbiorówka!C46</f>
        <v>Rękawice termiczne wykonane z grubej bawełny frotte, ciepło kontaktowe do 250° C</v>
      </c>
      <c r="D46" s="84">
        <v>10</v>
      </c>
      <c r="E46" s="26">
        <f>zbiorówka!E46</f>
        <v>0</v>
      </c>
      <c r="F46" s="26">
        <f t="shared" si="0"/>
        <v>0</v>
      </c>
      <c r="G46" s="27">
        <f>zbiorówka!G46</f>
        <v>0</v>
      </c>
      <c r="H46" s="22">
        <f t="shared" si="1"/>
        <v>0</v>
      </c>
      <c r="I46" s="19">
        <f t="shared" si="2"/>
        <v>0</v>
      </c>
      <c r="J46" s="29">
        <f t="shared" si="3"/>
        <v>0</v>
      </c>
    </row>
    <row r="47" spans="1:10" s="2" customFormat="1">
      <c r="A47" s="28">
        <v>43</v>
      </c>
      <c r="B47" s="45" t="str">
        <f>zbiorówka!B47</f>
        <v>Parafilm</v>
      </c>
      <c r="C47" s="25" t="str">
        <f>zbiorówka!C47</f>
        <v>Parafilm  do uszczelniania szkła i plastików laboratoryjnych  Szerokość rolki: ok.50 mm Długość rolki: min 75 m</v>
      </c>
      <c r="D47" s="84">
        <v>1</v>
      </c>
      <c r="E47" s="26">
        <f>zbiorówka!E47</f>
        <v>0</v>
      </c>
      <c r="F47" s="26">
        <f t="shared" si="0"/>
        <v>0</v>
      </c>
      <c r="G47" s="27">
        <f>zbiorówka!G47</f>
        <v>0</v>
      </c>
      <c r="H47" s="22">
        <f t="shared" si="1"/>
        <v>0</v>
      </c>
      <c r="I47" s="19">
        <f t="shared" si="2"/>
        <v>0</v>
      </c>
      <c r="J47" s="29">
        <f t="shared" si="3"/>
        <v>0</v>
      </c>
    </row>
    <row r="48" spans="1:10" s="1" customFormat="1" ht="38.25">
      <c r="A48" s="28">
        <v>44</v>
      </c>
      <c r="B48" s="45" t="str">
        <f>zbiorówka!B48</f>
        <v xml:space="preserve">Mata z włókniny chłonnej </v>
      </c>
      <c r="C48" s="25" t="str">
        <f>zbiorówka!C48</f>
        <v>Mata z włókniny chłonnej, absorbująca chemikalia (uniwersalna),wymiar ok.40 cmx50 min 100mat w opakowaniu</v>
      </c>
      <c r="D48" s="84">
        <v>1</v>
      </c>
      <c r="E48" s="26">
        <f>zbiorówka!E48</f>
        <v>0</v>
      </c>
      <c r="F48" s="26">
        <f t="shared" si="0"/>
        <v>0</v>
      </c>
      <c r="G48" s="27">
        <f>zbiorówka!G48</f>
        <v>0</v>
      </c>
      <c r="H48" s="22">
        <f t="shared" si="1"/>
        <v>0</v>
      </c>
      <c r="I48" s="19">
        <f t="shared" si="2"/>
        <v>0</v>
      </c>
      <c r="J48" s="29">
        <f t="shared" si="3"/>
        <v>0</v>
      </c>
    </row>
    <row r="49" spans="1:10" ht="76.5">
      <c r="A49" s="28">
        <v>45</v>
      </c>
      <c r="B49" s="45" t="str">
        <f>zbiorówka!B49</f>
        <v>Palnik Bunsena (z wkładami wymiennymi)</v>
      </c>
      <c r="C49" s="25" t="str">
        <f>zbiorówka!C49</f>
        <v>W zestawie:
Palnik laboratoryjny
Kartusz gazowy
Dane techniczne:
Temperatura płomienia 1700oC
Kartusz 230g / 410 ml30% propan , 70% butan</v>
      </c>
      <c r="D49" s="84">
        <v>6</v>
      </c>
      <c r="E49" s="26">
        <f>zbiorówka!E49</f>
        <v>0</v>
      </c>
      <c r="F49" s="26">
        <f t="shared" ref="F49:F51" si="4">E49*D49</f>
        <v>0</v>
      </c>
      <c r="G49" s="27">
        <f>zbiorówka!G49</f>
        <v>0</v>
      </c>
      <c r="H49" s="22">
        <f t="shared" ref="H49:H51" si="5">J49-F49</f>
        <v>0</v>
      </c>
      <c r="I49" s="19">
        <f t="shared" ref="I49:I51" si="6">E49*G49%+E49</f>
        <v>0</v>
      </c>
      <c r="J49" s="29">
        <f t="shared" ref="J49:J51" si="7">I49*D49</f>
        <v>0</v>
      </c>
    </row>
    <row r="50" spans="1:10" ht="34.5" customHeight="1">
      <c r="A50" s="28">
        <v>46</v>
      </c>
      <c r="B50" s="45" t="str">
        <f>zbiorówka!B50</f>
        <v>Czasza grzejna</v>
      </c>
      <c r="C50" s="25" t="str">
        <f>zbiorówka!C50</f>
        <v>Elektryczny płaszcz grzewczy z regulacją mocy, do max 4500C</v>
      </c>
      <c r="D50" s="84">
        <v>2</v>
      </c>
      <c r="E50" s="26">
        <f>zbiorówka!E50</f>
        <v>0</v>
      </c>
      <c r="F50" s="26">
        <f t="shared" si="4"/>
        <v>0</v>
      </c>
      <c r="G50" s="27">
        <f>zbiorówka!G50</f>
        <v>0</v>
      </c>
      <c r="H50" s="22">
        <f t="shared" si="5"/>
        <v>0</v>
      </c>
      <c r="I50" s="19">
        <f t="shared" si="6"/>
        <v>0</v>
      </c>
      <c r="J50" s="29">
        <f t="shared" si="7"/>
        <v>0</v>
      </c>
    </row>
    <row r="51" spans="1:10" ht="64.5" thickBot="1">
      <c r="A51" s="30">
        <v>47</v>
      </c>
      <c r="B51" s="46" t="str">
        <f>zbiorówka!B51</f>
        <v>Butla z kranikiem do wody destylowanej (10l)</v>
      </c>
      <c r="C51" s="37" t="str">
        <f>zbiorówka!C51</f>
        <v>Butla do wody destylowanej z kranem, pojemność 10l, z tworzywa, szyja gwintowana z nakrętką, uchwyt do przenoszenia</v>
      </c>
      <c r="D51" s="85">
        <v>0</v>
      </c>
      <c r="E51" s="38">
        <f>zbiorówka!E51</f>
        <v>0</v>
      </c>
      <c r="F51" s="38">
        <f t="shared" si="4"/>
        <v>0</v>
      </c>
      <c r="G51" s="39">
        <f>zbiorówka!G51</f>
        <v>0</v>
      </c>
      <c r="H51" s="35">
        <f t="shared" si="5"/>
        <v>0</v>
      </c>
      <c r="I51" s="33">
        <f t="shared" si="6"/>
        <v>0</v>
      </c>
      <c r="J51" s="36">
        <f t="shared" si="7"/>
        <v>0</v>
      </c>
    </row>
    <row r="52" spans="1:10">
      <c r="F52" s="9">
        <f>SUM(F5:F51)</f>
        <v>0</v>
      </c>
      <c r="H52" s="9">
        <f>SUM(H5:H51)</f>
        <v>0</v>
      </c>
      <c r="J52" s="9">
        <f>SUM(J5:J51)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70" zoomScaleNormal="70" workbookViewId="0">
      <pane ySplit="4" topLeftCell="A5" activePane="bottomLeft" state="frozen"/>
      <selection activeCell="N13" sqref="N13"/>
      <selection pane="bottomLeft" activeCell="N13" sqref="N13"/>
    </sheetView>
  </sheetViews>
  <sheetFormatPr defaultColWidth="9" defaultRowHeight="14.25"/>
  <cols>
    <col min="1" max="1" width="5.625" style="7" customWidth="1"/>
    <col min="2" max="2" width="13.625" style="47" customWidth="1"/>
    <col min="3" max="3" width="96.125" style="7" customWidth="1"/>
    <col min="4" max="4" width="10.625" style="7" customWidth="1"/>
    <col min="5" max="5" width="11.875" style="7" customWidth="1"/>
    <col min="6" max="6" width="12" style="7" customWidth="1"/>
    <col min="7" max="7" width="10.25" style="8" bestFit="1" customWidth="1"/>
    <col min="8" max="8" width="12.25" style="7" customWidth="1"/>
    <col min="9" max="9" width="11.75" style="7" customWidth="1"/>
    <col min="10" max="10" width="12.125" style="7" bestFit="1" customWidth="1"/>
    <col min="11" max="16384" width="9" style="7"/>
  </cols>
  <sheetData>
    <row r="1" spans="1:10" s="5" customFormat="1" ht="15">
      <c r="A1" s="4"/>
      <c r="B1" s="40"/>
      <c r="C1" s="92" t="s">
        <v>9</v>
      </c>
      <c r="D1" s="92"/>
      <c r="E1" s="92"/>
      <c r="F1" s="92"/>
      <c r="G1" s="92"/>
      <c r="H1" s="92"/>
      <c r="I1" s="92"/>
    </row>
    <row r="2" spans="1:10" s="5" customFormat="1" ht="15">
      <c r="A2" s="6"/>
      <c r="B2" s="41"/>
      <c r="C2" s="95" t="s">
        <v>124</v>
      </c>
      <c r="D2" s="95"/>
      <c r="E2" s="95"/>
      <c r="F2" s="95"/>
      <c r="G2" s="95"/>
      <c r="H2" s="95"/>
      <c r="I2" s="95"/>
    </row>
    <row r="3" spans="1:10" s="5" customFormat="1" ht="15.75" thickBot="1">
      <c r="A3" s="6"/>
      <c r="B3" s="41"/>
      <c r="C3" s="10"/>
      <c r="D3" s="94"/>
      <c r="E3" s="94"/>
      <c r="F3" s="94"/>
      <c r="G3" s="11"/>
      <c r="H3" s="11"/>
      <c r="I3" s="11"/>
    </row>
    <row r="4" spans="1:10" customFormat="1" ht="38.25">
      <c r="A4" s="12"/>
      <c r="B4" s="42"/>
      <c r="C4" s="13"/>
      <c r="D4" s="13" t="s">
        <v>3</v>
      </c>
      <c r="E4" s="14" t="s">
        <v>4</v>
      </c>
      <c r="F4" s="14" t="s">
        <v>5</v>
      </c>
      <c r="G4" s="15" t="s">
        <v>6</v>
      </c>
      <c r="H4" s="15" t="s">
        <v>18</v>
      </c>
      <c r="I4" s="14" t="s">
        <v>7</v>
      </c>
      <c r="J4" s="16" t="s">
        <v>8</v>
      </c>
    </row>
    <row r="5" spans="1:10" s="2" customFormat="1" ht="51">
      <c r="A5" s="28">
        <v>1</v>
      </c>
      <c r="B5" s="45" t="str">
        <f>zbiorówka!B5</f>
        <v>Chemia - Zestaw do doświadczeń chemicznych</v>
      </c>
      <c r="C5" s="25" t="str">
        <f>zbiorówka!C5</f>
        <v>Zestaw szkła i sprzętu laboratoryjnego dla grupy 2-4 osób do doświadczeń z chemii dostosowany do wykonania doświadczeń odpowiadających podstawie programowej dla szkół podstawowych. Zestaw w opakowaniu przenośnym, wyłożony gąbką.</v>
      </c>
      <c r="D5" s="86">
        <v>1</v>
      </c>
      <c r="E5" s="26">
        <f>zbiorówka!E5</f>
        <v>0</v>
      </c>
      <c r="F5" s="26">
        <f>E5*D5</f>
        <v>0</v>
      </c>
      <c r="G5" s="27">
        <f>zbiorówka!G5</f>
        <v>0</v>
      </c>
      <c r="H5" s="22">
        <f>J5-F5</f>
        <v>0</v>
      </c>
      <c r="I5" s="19">
        <f>E5*G5%+E5</f>
        <v>0</v>
      </c>
      <c r="J5" s="29">
        <f>I5*D5</f>
        <v>0</v>
      </c>
    </row>
    <row r="6" spans="1:10" s="2" customFormat="1" ht="51">
      <c r="A6" s="28">
        <v>2</v>
      </c>
      <c r="B6" s="45" t="str">
        <f>zbiorówka!B6</f>
        <v>Elektrochemia - Zestaw do ćwiczeń z elektrochemii</v>
      </c>
      <c r="C6" s="25" t="str">
        <f>zbiorówka!C6</f>
        <v xml:space="preserve"> Zestaw do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podstawowych.</v>
      </c>
      <c r="D6" s="86">
        <v>1</v>
      </c>
      <c r="E6" s="26">
        <f>zbiorówka!E6</f>
        <v>0</v>
      </c>
      <c r="F6" s="26">
        <f t="shared" ref="F6:F48" si="0">E6*D6</f>
        <v>0</v>
      </c>
      <c r="G6" s="27">
        <f>zbiorówka!G6</f>
        <v>0</v>
      </c>
      <c r="H6" s="22">
        <f t="shared" ref="H6:H48" si="1">J6-F6</f>
        <v>0</v>
      </c>
      <c r="I6" s="19">
        <f t="shared" ref="I6:I48" si="2">E6*G6%+E6</f>
        <v>0</v>
      </c>
      <c r="J6" s="29">
        <f t="shared" ref="J6:J48" si="3">I6*D6</f>
        <v>0</v>
      </c>
    </row>
    <row r="7" spans="1:10" s="2" customFormat="1" ht="38.25">
      <c r="A7" s="28">
        <v>3</v>
      </c>
      <c r="B7" s="45" t="str">
        <f>zbiorówka!B7</f>
        <v>Przyrząd do elektrolizy</v>
      </c>
      <c r="C7" s="25" t="str">
        <f>zbiorówka!C7</f>
        <v>Przyrząd do elektrolizy w postaci dwóch elektrod osadzonych na
wyprofilowanych ramionach przewodzących umieszczonych na wspornikach w pojemniku plastikowym, w dole pojemnika gniazda przewodów bananowych</v>
      </c>
      <c r="D7" s="86">
        <v>1</v>
      </c>
      <c r="E7" s="26">
        <f>zbiorówka!E7</f>
        <v>0</v>
      </c>
      <c r="F7" s="26">
        <f t="shared" si="0"/>
        <v>0</v>
      </c>
      <c r="G7" s="27">
        <f>zbiorówka!G7</f>
        <v>0</v>
      </c>
      <c r="H7" s="22">
        <f t="shared" si="1"/>
        <v>0</v>
      </c>
      <c r="I7" s="19">
        <f t="shared" si="2"/>
        <v>0</v>
      </c>
      <c r="J7" s="29">
        <f t="shared" si="3"/>
        <v>0</v>
      </c>
    </row>
    <row r="8" spans="1:10" s="2" customFormat="1" ht="38.25">
      <c r="A8" s="28">
        <v>4</v>
      </c>
      <c r="B8" s="45" t="str">
        <f>zbiorówka!B8</f>
        <v>Zestaw do ćwiczeń z elektrolizy</v>
      </c>
      <c r="C8" s="25" t="str">
        <f>zbiorówka!C8</f>
        <v>Zestaw do ćwiczeń z elektrolizy. W zestawie: podstawka do statywu z gniazdami zasilającymi, statyw, naczynie szklane, uchwyt do probówek, probówki (min.2szt.), elektrody, przewody. Zestaw w plastikowej walizce.</v>
      </c>
      <c r="D8" s="86">
        <v>1</v>
      </c>
      <c r="E8" s="26">
        <f>zbiorówka!E8</f>
        <v>0</v>
      </c>
      <c r="F8" s="26">
        <f t="shared" si="0"/>
        <v>0</v>
      </c>
      <c r="G8" s="27">
        <f>zbiorówka!G8</f>
        <v>0</v>
      </c>
      <c r="H8" s="22">
        <f t="shared" si="1"/>
        <v>0</v>
      </c>
      <c r="I8" s="19">
        <f t="shared" si="2"/>
        <v>0</v>
      </c>
      <c r="J8" s="29">
        <f t="shared" si="3"/>
        <v>0</v>
      </c>
    </row>
    <row r="9" spans="1:10" s="2" customFormat="1" ht="76.5">
      <c r="A9" s="28">
        <v>5</v>
      </c>
      <c r="B9" s="45" t="str">
        <f>zbiorówka!B9</f>
        <v>Walizka Ekobadacza do obserwacji oraz badania wód i ph gleb</v>
      </c>
      <c r="C9" s="25" t="str">
        <f>zbiorówka!C9</f>
        <v>Zestaw dydaktyczny do analizy składu chemicznego wody i gleby. W zestawie: 1.szcegółowa instrukcja opisująca metodykę i standardy badań, 2.Kwasomierz Helliga (płytka i płyn), 3. Lupa, 5.Strzykawki: 5ml, 10 ml, 6.Bibuły osuszające 7. Probówki okrągłodenna, probówki płaskodenne z korkami (3szt), 8.Stojak do probówek 9.Łyżeczki do poboru: gleby (1szt), substancji sypkich (3szt.), 10. Komplet (ok.15szt) mianowanych roztworów wskaźników 11. Siateczka do usuwania zanieczyszczeń przy poborze wody 12. Skale wyników badań - barwne, zalaminowane. Zapakowane w przenośny pojemnik plastikowy.</v>
      </c>
      <c r="D9" s="87">
        <v>0</v>
      </c>
      <c r="E9" s="26">
        <f>zbiorówka!E9</f>
        <v>0</v>
      </c>
      <c r="F9" s="26">
        <f t="shared" si="0"/>
        <v>0</v>
      </c>
      <c r="G9" s="27">
        <f>zbiorówka!G9</f>
        <v>0</v>
      </c>
      <c r="H9" s="22">
        <f t="shared" si="1"/>
        <v>0</v>
      </c>
      <c r="I9" s="19">
        <f t="shared" si="2"/>
        <v>0</v>
      </c>
      <c r="J9" s="29">
        <f t="shared" si="3"/>
        <v>0</v>
      </c>
    </row>
    <row r="10" spans="1:10" s="2" customFormat="1" ht="25.5">
      <c r="A10" s="28">
        <v>6</v>
      </c>
      <c r="B10" s="45" t="str">
        <f>zbiorówka!B10</f>
        <v>Próbki paliw - rodzaje paliw</v>
      </c>
      <c r="C10" s="25" t="str">
        <f>zbiorówka!C10</f>
        <v>Zestaw 12 próbek paliw zapakowanych w walizkę/gablotkę z opisem paliw</v>
      </c>
      <c r="D10" s="86">
        <v>1</v>
      </c>
      <c r="E10" s="26">
        <f>zbiorówka!E10</f>
        <v>0</v>
      </c>
      <c r="F10" s="26">
        <f t="shared" si="0"/>
        <v>0</v>
      </c>
      <c r="G10" s="27">
        <f>zbiorówka!G10</f>
        <v>0</v>
      </c>
      <c r="H10" s="22">
        <f t="shared" si="1"/>
        <v>0</v>
      </c>
      <c r="I10" s="19">
        <f t="shared" si="2"/>
        <v>0</v>
      </c>
      <c r="J10" s="29">
        <f t="shared" si="3"/>
        <v>0</v>
      </c>
    </row>
    <row r="11" spans="1:10" s="2" customFormat="1" ht="25.5">
      <c r="A11" s="28">
        <v>7</v>
      </c>
      <c r="B11" s="45" t="str">
        <f>zbiorówka!B11</f>
        <v>Metale i ich stopy</v>
      </c>
      <c r="C11" s="25" t="str">
        <f>zbiorówka!C11</f>
        <v>Zestaw min. 12 płytek z różnych metali i ich stopów, z ich oznaczeniami/nazwami. Płytki w opakowaniu - walizka/skrzynka.</v>
      </c>
      <c r="D11" s="86">
        <v>1</v>
      </c>
      <c r="E11" s="26">
        <f>zbiorówka!E11</f>
        <v>0</v>
      </c>
      <c r="F11" s="26">
        <f t="shared" si="0"/>
        <v>0</v>
      </c>
      <c r="G11" s="27">
        <f>zbiorówka!G11</f>
        <v>0</v>
      </c>
      <c r="H11" s="22">
        <f t="shared" si="1"/>
        <v>0</v>
      </c>
      <c r="I11" s="19">
        <f t="shared" si="2"/>
        <v>0</v>
      </c>
      <c r="J11" s="29">
        <f t="shared" si="3"/>
        <v>0</v>
      </c>
    </row>
    <row r="12" spans="1:10" s="2" customFormat="1" ht="51">
      <c r="A12" s="28">
        <v>8</v>
      </c>
      <c r="B12" s="45" t="str">
        <f>zbiorówka!B12</f>
        <v>Suszarka do próbówek z tacką do ociekania</v>
      </c>
      <c r="C12" s="25" t="str">
        <f>zbiorówka!C12</f>
        <v>Suszarka do próbówek z tacką do ociekania. Końcówki prętów zabezpieczone gumkami. Wymiary orientacyjne: Wysokość ok 45cm, Szerokość: ok35cm, Głębokość: ok15cm</v>
      </c>
      <c r="D12" s="87">
        <v>1</v>
      </c>
      <c r="E12" s="26">
        <f>zbiorówka!E12</f>
        <v>0</v>
      </c>
      <c r="F12" s="26">
        <f t="shared" si="0"/>
        <v>0</v>
      </c>
      <c r="G12" s="27">
        <f>zbiorówka!G12</f>
        <v>0</v>
      </c>
      <c r="H12" s="22">
        <f t="shared" si="1"/>
        <v>0</v>
      </c>
      <c r="I12" s="19">
        <f t="shared" si="2"/>
        <v>0</v>
      </c>
      <c r="J12" s="29">
        <f t="shared" si="3"/>
        <v>0</v>
      </c>
    </row>
    <row r="13" spans="1:10" s="2" customFormat="1" ht="51">
      <c r="A13" s="28">
        <v>9</v>
      </c>
      <c r="B13" s="45" t="str">
        <f>zbiorówka!B13</f>
        <v>Taca do przenoszenia próbówek i odczynników</v>
      </c>
      <c r="C13" s="25" t="str">
        <f>zbiorówka!C13</f>
        <v>Plastikowy pojemnik z uchwytami, po bokach otwory na probówki: 6 otworówxok.20mm, 8otworówxok.16mm, 8otworówxok.8mm Wymiary pojemnika ok.: 30x10x20cm</v>
      </c>
      <c r="D13" s="86">
        <v>6</v>
      </c>
      <c r="E13" s="26">
        <f>zbiorówka!E13</f>
        <v>0</v>
      </c>
      <c r="F13" s="26">
        <f t="shared" si="0"/>
        <v>0</v>
      </c>
      <c r="G13" s="27">
        <f>zbiorówka!G13</f>
        <v>0</v>
      </c>
      <c r="H13" s="22">
        <f t="shared" si="1"/>
        <v>0</v>
      </c>
      <c r="I13" s="19">
        <f t="shared" si="2"/>
        <v>0</v>
      </c>
      <c r="J13" s="29">
        <f t="shared" si="3"/>
        <v>0</v>
      </c>
    </row>
    <row r="14" spans="1:10" s="2" customFormat="1" ht="25.5">
      <c r="A14" s="28">
        <v>10</v>
      </c>
      <c r="B14" s="45" t="str">
        <f>zbiorówka!B14</f>
        <v>Termometr -10 do 110 C</v>
      </c>
      <c r="C14" s="25" t="str">
        <f>zbiorówka!C14</f>
        <v>Termometr alkoholowy. Zakres pomiaru od -10 do 110 0C.</v>
      </c>
      <c r="D14" s="86">
        <v>6</v>
      </c>
      <c r="E14" s="26">
        <f>zbiorówka!E14</f>
        <v>0</v>
      </c>
      <c r="F14" s="26">
        <f t="shared" si="0"/>
        <v>0</v>
      </c>
      <c r="G14" s="27">
        <f>zbiorówka!G14</f>
        <v>0</v>
      </c>
      <c r="H14" s="22">
        <f t="shared" si="1"/>
        <v>0</v>
      </c>
      <c r="I14" s="19">
        <f t="shared" si="2"/>
        <v>0</v>
      </c>
      <c r="J14" s="29">
        <f t="shared" si="3"/>
        <v>0</v>
      </c>
    </row>
    <row r="15" spans="1:10" s="2" customFormat="1" ht="25.5">
      <c r="A15" s="28">
        <v>11</v>
      </c>
      <c r="B15" s="45" t="str">
        <f>zbiorówka!B15</f>
        <v xml:space="preserve">Aparat Hoffmana </v>
      </c>
      <c r="C15" s="25" t="str">
        <f>zbiorówka!C15</f>
        <v>Przyrząd (tzw. Eudiometrem Hofmanna) - statyw z trzema połączonymi ze sobą cylindrami szklanymi (środkowy otwarty, boczne z zaworami, wyposażone w elektrody). W zestawie zasilacz.</v>
      </c>
      <c r="D15" s="86">
        <v>1</v>
      </c>
      <c r="E15" s="26">
        <f>zbiorówka!E15</f>
        <v>0</v>
      </c>
      <c r="F15" s="26">
        <f t="shared" si="0"/>
        <v>0</v>
      </c>
      <c r="G15" s="27">
        <f>zbiorówka!G15</f>
        <v>0</v>
      </c>
      <c r="H15" s="22">
        <f t="shared" si="1"/>
        <v>0</v>
      </c>
      <c r="I15" s="19">
        <f t="shared" si="2"/>
        <v>0</v>
      </c>
      <c r="J15" s="29">
        <f t="shared" si="3"/>
        <v>0</v>
      </c>
    </row>
    <row r="16" spans="1:10" s="2" customFormat="1" ht="38.25">
      <c r="A16" s="28">
        <v>12</v>
      </c>
      <c r="B16" s="45" t="str">
        <f>zbiorówka!B16</f>
        <v>Zestaw do ekstrakcji ze statywem</v>
      </c>
      <c r="C16" s="25" t="str">
        <f>zbiorówka!C16</f>
        <v>W skład zestawu wchodzi: ekstraktor, chłodnica, kolba płaskodenna, trójnóg, siatka z krążkiem ceramicznym, palnik spirytusowy, wąż 2szt., łapy i łączniki do zmontowania zestawu, Opakowanie plastikowe wyłożone pianką.</v>
      </c>
      <c r="D16" s="86">
        <v>1</v>
      </c>
      <c r="E16" s="26">
        <f>zbiorówka!E16</f>
        <v>0</v>
      </c>
      <c r="F16" s="26">
        <f t="shared" si="0"/>
        <v>0</v>
      </c>
      <c r="G16" s="27">
        <f>zbiorówka!G16</f>
        <v>0</v>
      </c>
      <c r="H16" s="22">
        <f t="shared" si="1"/>
        <v>0</v>
      </c>
      <c r="I16" s="19">
        <f t="shared" si="2"/>
        <v>0</v>
      </c>
      <c r="J16" s="29">
        <f t="shared" si="3"/>
        <v>0</v>
      </c>
    </row>
    <row r="17" spans="1:10" s="2" customFormat="1" ht="38.25">
      <c r="A17" s="28">
        <v>13</v>
      </c>
      <c r="B17" s="45" t="str">
        <f>zbiorówka!B17</f>
        <v>Zestaw do wytwarzania gazu</v>
      </c>
      <c r="C17" s="25" t="str">
        <f>zbiorówka!C17</f>
        <v>W skład zestawu wchodzi (przykładowo): butelka do wytwarzania gazu, biureta do pobierania gazu, trójnóg, siatka z krążkiem ceramicznym, palnik spirytusowy, wąż 2szt., łapy i łączniki do zmontowania zestawu, Opakowanie - pojemnik plastikowy wyłożony pianką.</v>
      </c>
      <c r="D17" s="87">
        <v>0</v>
      </c>
      <c r="E17" s="26">
        <f>zbiorówka!E17</f>
        <v>0</v>
      </c>
      <c r="F17" s="26">
        <f t="shared" si="0"/>
        <v>0</v>
      </c>
      <c r="G17" s="27">
        <f>zbiorówka!G17</f>
        <v>0</v>
      </c>
      <c r="H17" s="22">
        <f t="shared" si="1"/>
        <v>0</v>
      </c>
      <c r="I17" s="19">
        <f t="shared" si="2"/>
        <v>0</v>
      </c>
      <c r="J17" s="29">
        <f t="shared" si="3"/>
        <v>0</v>
      </c>
    </row>
    <row r="18" spans="1:10" s="2" customFormat="1" ht="38.25">
      <c r="A18" s="28">
        <v>14</v>
      </c>
      <c r="B18" s="45" t="str">
        <f>zbiorówka!B18</f>
        <v xml:space="preserve">Zestaw do destylacji ze statywem </v>
      </c>
      <c r="C18" s="25" t="str">
        <f>zbiorówka!C18</f>
        <v>W skład zestawu wchodzi (przykładowo): statyw, chłodnica z nasadką, wąż 2szt., kolba destylacyjna orągłodenna, łapy zaciskowej łączniki do zmontowania zestawu, trójnóg, siatka z krążkiem ceramicznym, palnik.</v>
      </c>
      <c r="D18" s="87">
        <v>1</v>
      </c>
      <c r="E18" s="26">
        <f>zbiorówka!E18</f>
        <v>0</v>
      </c>
      <c r="F18" s="26">
        <f t="shared" si="0"/>
        <v>0</v>
      </c>
      <c r="G18" s="27">
        <f>zbiorówka!G18</f>
        <v>0</v>
      </c>
      <c r="H18" s="22">
        <f t="shared" si="1"/>
        <v>0</v>
      </c>
      <c r="I18" s="19">
        <f t="shared" si="2"/>
        <v>0</v>
      </c>
      <c r="J18" s="29">
        <f t="shared" si="3"/>
        <v>0</v>
      </c>
    </row>
    <row r="19" spans="1:10" s="2" customFormat="1" ht="165.75">
      <c r="A19" s="28">
        <v>15</v>
      </c>
      <c r="B19" s="45" t="str">
        <f>zbiorówka!B19</f>
        <v xml:space="preserve">Komplet szkła wersja rozbudowana </v>
      </c>
      <c r="C19" s="25" t="str">
        <f>zbiorówka!C19</f>
        <v>Komplet szkła laboratoryjnego, wyposażenie pracowni w szkole podstawowej, zgodny z podstawą programową - w zestawie (przykładowo): 1. Chłodnica Liebiga - 1 szt. 2. Kolba destylacyjna 100 ml - 1 szt. 3. Kolba płaskodenna 250 ml - 1 szt. 4. Kolba stożkowa 200 ml - 2 szt. 5. Krystalizator z wlewem - 2 szt. 6. Lejek szklany - 1 szt. 7. Moździerz porcelanowy z tłuczkiem - 1 szt. 8. Parownica porcelanowa - 1 szt. 9. Pipeta miarowa 5 ml - 1 szt. 10. Cylinder miarowy 100 ml - 1 szt.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rurek o różnych przekrojach i długościach, proste, zgięte - różne kąty, dwukrotnie zgięte, kapilarne 20. Rurka gumowa- 1 szt.
21. Korki gumowe różne min. 10 szt 22. Szkiełko zegarkowe - 4 szt. 23. Zlewka: 250 ml - 1 szt.niska; 100 ml - 1 szt.; wysoka 250 ml - 1 szt.24. Tryskawka - 1 szt. 25. Termometr  0 - 200 st.C - 1 szt.26. Butla laboratoryjna 100 ml - 2 szt.27. Probówka z tubusem  - 1 szt.28. Rozdzielacz cylindryczny 50 ml - 1 szt.</v>
      </c>
      <c r="D19" s="87">
        <v>1</v>
      </c>
      <c r="E19" s="26">
        <f>zbiorówka!E19</f>
        <v>0</v>
      </c>
      <c r="F19" s="26">
        <f t="shared" si="0"/>
        <v>0</v>
      </c>
      <c r="G19" s="27">
        <f>zbiorówka!G19</f>
        <v>0</v>
      </c>
      <c r="H19" s="22">
        <f t="shared" si="1"/>
        <v>0</v>
      </c>
      <c r="I19" s="19">
        <f t="shared" si="2"/>
        <v>0</v>
      </c>
      <c r="J19" s="29">
        <f t="shared" si="3"/>
        <v>0</v>
      </c>
    </row>
    <row r="20" spans="1:10" s="2" customFormat="1" ht="25.5">
      <c r="A20" s="28">
        <v>16</v>
      </c>
      <c r="B20" s="45" t="str">
        <f>zbiorówka!B20</f>
        <v>Rodzaje metali-12 płytek</v>
      </c>
      <c r="C20" s="25" t="str">
        <f>zbiorówka!C20</f>
        <v>Zestaw min. 12 płytek z różnych metali, z oznaczeniami do identyfikacji metalu. Wymiary płytki ok. 50x25mm</v>
      </c>
      <c r="D20" s="86">
        <v>1</v>
      </c>
      <c r="E20" s="26">
        <f>zbiorówka!E20</f>
        <v>0</v>
      </c>
      <c r="F20" s="26">
        <f t="shared" si="0"/>
        <v>0</v>
      </c>
      <c r="G20" s="27">
        <f>zbiorówka!G20</f>
        <v>0</v>
      </c>
      <c r="H20" s="22">
        <f t="shared" si="1"/>
        <v>0</v>
      </c>
      <c r="I20" s="19">
        <f t="shared" si="2"/>
        <v>0</v>
      </c>
      <c r="J20" s="29">
        <f t="shared" si="3"/>
        <v>0</v>
      </c>
    </row>
    <row r="21" spans="1:10" s="2" customFormat="1" ht="25.5">
      <c r="A21" s="28">
        <v>17</v>
      </c>
      <c r="B21" s="45" t="str">
        <f>zbiorówka!B21</f>
        <v>Palnik spirytusowy</v>
      </c>
      <c r="C21" s="25" t="str">
        <f>zbiorówka!C21</f>
        <v xml:space="preserve">Palnik alkoholowy, spirytusowy. Pojemność 100ml.  </v>
      </c>
      <c r="D21" s="86">
        <v>6</v>
      </c>
      <c r="E21" s="26">
        <f>zbiorówka!E21</f>
        <v>0</v>
      </c>
      <c r="F21" s="26">
        <f t="shared" si="0"/>
        <v>0</v>
      </c>
      <c r="G21" s="27">
        <f>zbiorówka!G21</f>
        <v>0</v>
      </c>
      <c r="H21" s="22">
        <f t="shared" si="1"/>
        <v>0</v>
      </c>
      <c r="I21" s="19">
        <f t="shared" si="2"/>
        <v>0</v>
      </c>
      <c r="J21" s="29">
        <f t="shared" si="3"/>
        <v>0</v>
      </c>
    </row>
    <row r="22" spans="1:10" s="2" customFormat="1" ht="51">
      <c r="A22" s="28">
        <v>18</v>
      </c>
      <c r="B22" s="45" t="str">
        <f>zbiorówka!B22</f>
        <v>Szkolny model atomu</v>
      </c>
      <c r="C22" s="25" t="str">
        <f>zbiorówka!C22</f>
        <v>Model atomu wg Bohra- skład zestawu wchodzą:
-pudełko: pokrywka i podstawa -  z oznaczonymi powłokami elektronowymi
- 90 krążków 30 oznaczonych "+", 30 "-" i 30 gładkich
-instrukcja wraz z ćwiczeniami</v>
      </c>
      <c r="D22" s="87">
        <v>14</v>
      </c>
      <c r="E22" s="26">
        <f>zbiorówka!E22</f>
        <v>0</v>
      </c>
      <c r="F22" s="26">
        <f t="shared" si="0"/>
        <v>0</v>
      </c>
      <c r="G22" s="27">
        <f>zbiorówka!G22</f>
        <v>0</v>
      </c>
      <c r="H22" s="22">
        <f t="shared" si="1"/>
        <v>0</v>
      </c>
      <c r="I22" s="19">
        <f t="shared" si="2"/>
        <v>0</v>
      </c>
      <c r="J22" s="29">
        <f t="shared" si="3"/>
        <v>0</v>
      </c>
    </row>
    <row r="23" spans="1:10" s="2" customFormat="1" ht="25.5">
      <c r="A23" s="28">
        <v>19</v>
      </c>
      <c r="B23" s="45" t="str">
        <f>zbiorówka!B23</f>
        <v>Model atomu 3D</v>
      </c>
      <c r="C23" s="25" t="str">
        <f>zbiorówka!C23</f>
        <v>Trójwymiarowy model przekroju atomu, z orbitami elektronowe w postaci chmur elektronów. Wymiary: Średnica atomu: ok 30cm Wysokość modelu: ok 40cm</v>
      </c>
      <c r="D23" s="86">
        <v>1</v>
      </c>
      <c r="E23" s="26">
        <f>zbiorówka!E23</f>
        <v>0</v>
      </c>
      <c r="F23" s="26">
        <f t="shared" si="0"/>
        <v>0</v>
      </c>
      <c r="G23" s="27">
        <f>zbiorówka!G23</f>
        <v>0</v>
      </c>
      <c r="H23" s="22">
        <f t="shared" si="1"/>
        <v>0</v>
      </c>
      <c r="I23" s="19">
        <f t="shared" si="2"/>
        <v>0</v>
      </c>
      <c r="J23" s="29">
        <f t="shared" si="3"/>
        <v>0</v>
      </c>
    </row>
    <row r="24" spans="1:10" s="2" customFormat="1" ht="25.5">
      <c r="A24" s="28">
        <v>20</v>
      </c>
      <c r="B24" s="45" t="str">
        <f>zbiorówka!B24</f>
        <v>Model fullerenu C60</v>
      </c>
      <c r="C24" s="25" t="str">
        <f>zbiorówka!C24</f>
        <v>Model cząsteczki fullerenu C60 -  wymiar min 25 cm.</v>
      </c>
      <c r="D24" s="87">
        <v>0</v>
      </c>
      <c r="E24" s="26">
        <f>zbiorówka!E24</f>
        <v>0</v>
      </c>
      <c r="F24" s="26">
        <f t="shared" si="0"/>
        <v>0</v>
      </c>
      <c r="G24" s="27">
        <f>zbiorówka!G24</f>
        <v>0</v>
      </c>
      <c r="H24" s="22">
        <f t="shared" si="1"/>
        <v>0</v>
      </c>
      <c r="I24" s="19">
        <f t="shared" si="2"/>
        <v>0</v>
      </c>
      <c r="J24" s="29">
        <f t="shared" si="3"/>
        <v>0</v>
      </c>
    </row>
    <row r="25" spans="1:10" s="2" customFormat="1">
      <c r="A25" s="28">
        <v>21</v>
      </c>
      <c r="B25" s="45" t="str">
        <f>zbiorówka!B25</f>
        <v>Model grafitu</v>
      </c>
      <c r="C25" s="25" t="str">
        <f>zbiorówka!C25</f>
        <v>Model przedstawiający strukturę  grafitu (min. 3 warstwy)</v>
      </c>
      <c r="D25" s="87">
        <v>0</v>
      </c>
      <c r="E25" s="26">
        <f>zbiorówka!E25</f>
        <v>0</v>
      </c>
      <c r="F25" s="26">
        <f t="shared" si="0"/>
        <v>0</v>
      </c>
      <c r="G25" s="27">
        <f>zbiorówka!G25</f>
        <v>0</v>
      </c>
      <c r="H25" s="22">
        <f t="shared" si="1"/>
        <v>0</v>
      </c>
      <c r="I25" s="19">
        <f t="shared" si="2"/>
        <v>0</v>
      </c>
      <c r="J25" s="29">
        <f t="shared" si="3"/>
        <v>0</v>
      </c>
    </row>
    <row r="26" spans="1:10" s="2" customFormat="1" ht="25.5">
      <c r="A26" s="28">
        <v>22</v>
      </c>
      <c r="B26" s="45" t="str">
        <f>zbiorówka!B26</f>
        <v>Model chlorku-sodu</v>
      </c>
      <c r="C26" s="25" t="str">
        <f>zbiorówka!C26</f>
        <v>Model przedstawiający strukturę krystaliczną NaCl - jony chloru i sodu w różnych kolorach</v>
      </c>
      <c r="D26" s="86">
        <v>1</v>
      </c>
      <c r="E26" s="26">
        <f>zbiorówka!E26</f>
        <v>0</v>
      </c>
      <c r="F26" s="26">
        <f t="shared" si="0"/>
        <v>0</v>
      </c>
      <c r="G26" s="27">
        <f>zbiorówka!G26</f>
        <v>0</v>
      </c>
      <c r="H26" s="22">
        <f t="shared" si="1"/>
        <v>0</v>
      </c>
      <c r="I26" s="19">
        <f t="shared" si="2"/>
        <v>0</v>
      </c>
      <c r="J26" s="29">
        <f t="shared" si="3"/>
        <v>0</v>
      </c>
    </row>
    <row r="27" spans="1:10" s="2" customFormat="1" ht="38.25">
      <c r="A27" s="28">
        <v>23</v>
      </c>
      <c r="B27" s="45" t="str">
        <f>zbiorówka!B27</f>
        <v>Model kryształu diamentu</v>
      </c>
      <c r="C27" s="25" t="str">
        <f>zbiorówka!C27</f>
        <v>Model przedstawiający strukturę krystaliczną diamentu.</v>
      </c>
      <c r="D27" s="86">
        <v>1</v>
      </c>
      <c r="E27" s="26">
        <f>zbiorówka!E27</f>
        <v>0</v>
      </c>
      <c r="F27" s="26">
        <f t="shared" si="0"/>
        <v>0</v>
      </c>
      <c r="G27" s="27">
        <f>zbiorówka!G27</f>
        <v>0</v>
      </c>
      <c r="H27" s="22">
        <f t="shared" si="1"/>
        <v>0</v>
      </c>
      <c r="I27" s="19">
        <f t="shared" si="2"/>
        <v>0</v>
      </c>
      <c r="J27" s="29">
        <f t="shared" si="3"/>
        <v>0</v>
      </c>
    </row>
    <row r="28" spans="1:10" s="2" customFormat="1" ht="51">
      <c r="A28" s="28">
        <v>24</v>
      </c>
      <c r="B28" s="45" t="str">
        <f>zbiorówka!B28</f>
        <v>Modele atomów - zestaw podstawowy</v>
      </c>
      <c r="C28" s="25" t="str">
        <f>zbiorówka!C28</f>
        <v>Zestaw kulek  i łączników z tworzywa sztucznego, pozwalających na budowę modeli atomów. W zestawie min. 75 różnego rodzaju kulek oraz ok.35 łączników (min 110 elementów).Całość zapakowana w pojemnik</v>
      </c>
      <c r="D28" s="87">
        <v>14</v>
      </c>
      <c r="E28" s="26">
        <f>zbiorówka!E28</f>
        <v>0</v>
      </c>
      <c r="F28" s="26">
        <f t="shared" si="0"/>
        <v>0</v>
      </c>
      <c r="G28" s="27">
        <f>zbiorówka!G28</f>
        <v>0</v>
      </c>
      <c r="H28" s="22">
        <f t="shared" si="1"/>
        <v>0</v>
      </c>
      <c r="I28" s="19">
        <f t="shared" si="2"/>
        <v>0</v>
      </c>
      <c r="J28" s="29">
        <f t="shared" si="3"/>
        <v>0</v>
      </c>
    </row>
    <row r="29" spans="1:10" s="2" customFormat="1" ht="51">
      <c r="A29" s="28">
        <v>25</v>
      </c>
      <c r="B29" s="45" t="str">
        <f>zbiorówka!B29</f>
        <v>Komplet szpatułek i łyżeczek do chemii</v>
      </c>
      <c r="C29" s="25" t="str">
        <f>zbiorówka!C29</f>
        <v xml:space="preserve">Zestaw zawiera co najmniej: 3 szt. różnie zgiętych łyżeczek do spalań oraz 3 szt. różnych rodzajów szpatułek.   </v>
      </c>
      <c r="D29" s="86">
        <v>1</v>
      </c>
      <c r="E29" s="26">
        <f>zbiorówka!E29</f>
        <v>0</v>
      </c>
      <c r="F29" s="26">
        <f t="shared" si="0"/>
        <v>0</v>
      </c>
      <c r="G29" s="27">
        <f>zbiorówka!G29</f>
        <v>0</v>
      </c>
      <c r="H29" s="22">
        <f t="shared" si="1"/>
        <v>0</v>
      </c>
      <c r="I29" s="19">
        <f t="shared" si="2"/>
        <v>0</v>
      </c>
      <c r="J29" s="29">
        <f t="shared" si="3"/>
        <v>0</v>
      </c>
    </row>
    <row r="30" spans="1:10" s="2" customFormat="1" ht="51">
      <c r="A30" s="28">
        <v>26</v>
      </c>
      <c r="B30" s="45" t="str">
        <f>zbiorówka!B30</f>
        <v>Modele atomów - zestaw poszerzony</v>
      </c>
      <c r="C30" s="25" t="str">
        <f>zbiorówka!C30</f>
        <v>Zestaw kulek i łączników z tworzywa sztucznego, pozwalających na budowę modeli atomów. W zestawie min. 350 różnych kulek oraz 180 łączników - łącznie min 530 elementów. Całość zapakowana w pojemnik.</v>
      </c>
      <c r="D30" s="86">
        <v>1</v>
      </c>
      <c r="E30" s="26">
        <f>zbiorówka!E30</f>
        <v>0</v>
      </c>
      <c r="F30" s="26">
        <f t="shared" si="0"/>
        <v>0</v>
      </c>
      <c r="G30" s="27">
        <f>zbiorówka!G30</f>
        <v>0</v>
      </c>
      <c r="H30" s="22">
        <f t="shared" si="1"/>
        <v>0</v>
      </c>
      <c r="I30" s="19">
        <f t="shared" si="2"/>
        <v>0</v>
      </c>
      <c r="J30" s="29">
        <f t="shared" si="3"/>
        <v>0</v>
      </c>
    </row>
    <row r="31" spans="1:10" s="2" customFormat="1" ht="63.75">
      <c r="A31" s="28">
        <v>27</v>
      </c>
      <c r="B31" s="45" t="str">
        <f>zbiorówka!B31</f>
        <v xml:space="preserve">Zestaw odczynników i chemikaliów do nauki chemii w szkołach  </v>
      </c>
      <c r="C31" s="25" t="str">
        <f>zbiorówka!C31</f>
        <v>Zestaw odczynników, wskaźników, chemikaliów, substancji - do nauki chemii zgodnie z podstawą programową szkoły podstawowej. Minimum 50 pozycji.</v>
      </c>
      <c r="D31" s="86">
        <v>1</v>
      </c>
      <c r="E31" s="26">
        <f>zbiorówka!E31</f>
        <v>0</v>
      </c>
      <c r="F31" s="26">
        <f t="shared" si="0"/>
        <v>0</v>
      </c>
      <c r="G31" s="27">
        <f>zbiorówka!G31</f>
        <v>0</v>
      </c>
      <c r="H31" s="22">
        <f t="shared" si="1"/>
        <v>0</v>
      </c>
      <c r="I31" s="19">
        <f t="shared" si="2"/>
        <v>0</v>
      </c>
      <c r="J31" s="29">
        <f t="shared" si="3"/>
        <v>0</v>
      </c>
    </row>
    <row r="32" spans="1:10" s="2" customFormat="1" ht="114.75">
      <c r="A32" s="28">
        <v>28</v>
      </c>
      <c r="B32" s="45" t="str">
        <f>zbiorówka!B32</f>
        <v>Statyw laboratoryjny szkolny z wyposażeniem</v>
      </c>
      <c r="C32" s="25" t="str">
        <f>zbiorówka!C32</f>
        <v>W skład zestawu wchodzą:
- statyw - metalowa podstawa z prętem
- łącznik krzyżowy 5szt.
- łapa do kolb duża
- łapa do kolb mała
-łapa do biuret podwójna
-łapa do chłodnic
-pierścień zamknięty o średnicy ok 9 cm
-pierścień otwarty o średnicy ok 6 cm</v>
      </c>
      <c r="D32" s="86">
        <v>6</v>
      </c>
      <c r="E32" s="26">
        <f>zbiorówka!E32</f>
        <v>0</v>
      </c>
      <c r="F32" s="26">
        <f t="shared" si="0"/>
        <v>0</v>
      </c>
      <c r="G32" s="27">
        <f>zbiorówka!G32</f>
        <v>0</v>
      </c>
      <c r="H32" s="22">
        <f t="shared" si="1"/>
        <v>0</v>
      </c>
      <c r="I32" s="19">
        <f t="shared" si="2"/>
        <v>0</v>
      </c>
      <c r="J32" s="29">
        <f t="shared" si="3"/>
        <v>0</v>
      </c>
    </row>
    <row r="33" spans="1:10" s="2" customFormat="1" ht="63.75">
      <c r="A33" s="28">
        <v>29</v>
      </c>
      <c r="B33" s="45" t="str">
        <f>zbiorówka!B33</f>
        <v>Statyw demonstracyjny</v>
      </c>
      <c r="C33" s="25" t="str">
        <f>zbiorówka!C33</f>
        <v>W skład zestawu wchodzą:
- statyw - metalowa podstawa z prętem
- łącznik krzyżowy min. 5szt.
- łapy do szkła laboratoryjnego - min. 2 szt
-pierścienie o różnych średnicach - 3 szt</v>
      </c>
      <c r="D33" s="86">
        <v>1</v>
      </c>
      <c r="E33" s="26">
        <f>zbiorówka!E33</f>
        <v>0</v>
      </c>
      <c r="F33" s="26">
        <f t="shared" si="0"/>
        <v>0</v>
      </c>
      <c r="G33" s="27">
        <f>zbiorówka!G33</f>
        <v>0</v>
      </c>
      <c r="H33" s="22">
        <f t="shared" si="1"/>
        <v>0</v>
      </c>
      <c r="I33" s="19">
        <f t="shared" si="2"/>
        <v>0</v>
      </c>
      <c r="J33" s="29">
        <f t="shared" si="3"/>
        <v>0</v>
      </c>
    </row>
    <row r="34" spans="1:10" s="2" customFormat="1" ht="51">
      <c r="A34" s="28">
        <v>30</v>
      </c>
      <c r="B34" s="45" t="str">
        <f>zbiorówka!B34</f>
        <v xml:space="preserve">Podnośnik laboratoryjny stal nierdzewna </v>
      </c>
      <c r="C34" s="25" t="str">
        <f>zbiorówka!C34</f>
        <v>Podnośnik mechaniczny - laboratoryjny. Stolik i podstawa wykonane ze stali nierdzewnej. Płynna regulacja wysokości. Zakres regulacji: max. 250 mm. Wymiary stolika: ok.150 x 150 mm</v>
      </c>
      <c r="D34" s="86">
        <v>1</v>
      </c>
      <c r="E34" s="26">
        <f>zbiorówka!E34</f>
        <v>0</v>
      </c>
      <c r="F34" s="26">
        <f t="shared" si="0"/>
        <v>0</v>
      </c>
      <c r="G34" s="27">
        <f>zbiorówka!G34</f>
        <v>0</v>
      </c>
      <c r="H34" s="22">
        <f t="shared" si="1"/>
        <v>0</v>
      </c>
      <c r="I34" s="19">
        <f t="shared" si="2"/>
        <v>0</v>
      </c>
      <c r="J34" s="29">
        <f t="shared" si="3"/>
        <v>0</v>
      </c>
    </row>
    <row r="35" spans="1:10" s="2" customFormat="1" ht="76.5">
      <c r="A35" s="28">
        <v>31</v>
      </c>
      <c r="B35" s="45" t="str">
        <f>zbiorówka!B35</f>
        <v>Układ okresowy pierwiastków chemicznych - część chemiczna</v>
      </c>
      <c r="C35" s="25" t="str">
        <f>zbiorówka!C35</f>
        <v>Plansza dydaktyczna jednostronna w formacie min 200cm x 140 cm prezentująca część chemiczną układu okresowego pierwiastków.</v>
      </c>
      <c r="D35" s="87">
        <v>0</v>
      </c>
      <c r="E35" s="26">
        <f>zbiorówka!E35</f>
        <v>0</v>
      </c>
      <c r="F35" s="26">
        <f t="shared" si="0"/>
        <v>0</v>
      </c>
      <c r="G35" s="27">
        <f>zbiorówka!G35</f>
        <v>0</v>
      </c>
      <c r="H35" s="22">
        <f t="shared" si="1"/>
        <v>0</v>
      </c>
      <c r="I35" s="19">
        <f t="shared" si="2"/>
        <v>0</v>
      </c>
      <c r="J35" s="29">
        <f t="shared" si="3"/>
        <v>0</v>
      </c>
    </row>
    <row r="36" spans="1:10" s="2" customFormat="1" ht="38.25">
      <c r="A36" s="28">
        <v>32</v>
      </c>
      <c r="B36" s="45" t="str">
        <f>zbiorówka!B36</f>
        <v>Tabela rozpuszczalności</v>
      </c>
      <c r="C36" s="25" t="str">
        <f>zbiorówka!C36</f>
        <v>Plansza dydaktyczna w formacie min 100x70 cm, foliowana, oprawiona, z możliwością zawieszania</v>
      </c>
      <c r="D36" s="87">
        <v>0</v>
      </c>
      <c r="E36" s="26">
        <f>zbiorówka!E36</f>
        <v>0</v>
      </c>
      <c r="F36" s="26">
        <f t="shared" si="0"/>
        <v>0</v>
      </c>
      <c r="G36" s="27">
        <f>zbiorówka!G36</f>
        <v>0</v>
      </c>
      <c r="H36" s="22">
        <f t="shared" si="1"/>
        <v>0</v>
      </c>
      <c r="I36" s="19">
        <f t="shared" si="2"/>
        <v>0</v>
      </c>
      <c r="J36" s="29">
        <f t="shared" si="3"/>
        <v>0</v>
      </c>
    </row>
    <row r="37" spans="1:10" s="2" customFormat="1" ht="89.25">
      <c r="A37" s="28">
        <v>33</v>
      </c>
      <c r="B37" s="45" t="str">
        <f>zbiorówka!B37</f>
        <v>Komplet plansz do chemii</v>
      </c>
      <c r="C37" s="25" t="str">
        <f>zbiorówka!C37</f>
        <v>Zestaw plansz chemicznych o wymiarach min 70cm x 100cm:
1.Tabela rozpuszczalności
2.Układ okresowy pierwiastków
3.Skala elektroujemności według Paulinga
4.Wiązania chemiczne
5.Kwasy nieorganiczne (beztlenowe)
6.Budowa materii</v>
      </c>
      <c r="D37" s="86">
        <v>1</v>
      </c>
      <c r="E37" s="26">
        <f>zbiorówka!E37</f>
        <v>0</v>
      </c>
      <c r="F37" s="26">
        <f t="shared" si="0"/>
        <v>0</v>
      </c>
      <c r="G37" s="27">
        <f>zbiorówka!G37</f>
        <v>0</v>
      </c>
      <c r="H37" s="22">
        <f t="shared" si="1"/>
        <v>0</v>
      </c>
      <c r="I37" s="19">
        <f t="shared" si="2"/>
        <v>0</v>
      </c>
      <c r="J37" s="29">
        <f t="shared" si="3"/>
        <v>0</v>
      </c>
    </row>
    <row r="38" spans="1:10" s="2" customFormat="1" ht="51">
      <c r="A38" s="28">
        <v>34</v>
      </c>
      <c r="B38" s="45" t="str">
        <f>zbiorówka!B38</f>
        <v>Plansze interaktywne chemia</v>
      </c>
      <c r="C38" s="25" t="str">
        <f>zbiorówka!C38</f>
        <v>Program edukacyjny, tematyka - chemia -poziom szkoła podstawowa. W programie ilustracje, fotografie, animacje, filmy pokazujące np. doświadczenia chemiczne, reakcje chemiczne, budowę atomów i cząsteczek, tabelę rozpuszczalności, przykłady zastosowań substancji i procesów chemicznych w życiu codziennym
Program współpracuje z rzutnikiem lub tablicą interaktywną.</v>
      </c>
      <c r="D38" s="86">
        <v>1</v>
      </c>
      <c r="E38" s="26">
        <f>zbiorówka!E38</f>
        <v>0</v>
      </c>
      <c r="F38" s="26">
        <f t="shared" si="0"/>
        <v>0</v>
      </c>
      <c r="G38" s="27">
        <f>zbiorówka!G38</f>
        <v>0</v>
      </c>
      <c r="H38" s="22">
        <f t="shared" si="1"/>
        <v>0</v>
      </c>
      <c r="I38" s="19">
        <f t="shared" si="2"/>
        <v>0</v>
      </c>
      <c r="J38" s="29">
        <f t="shared" si="3"/>
        <v>0</v>
      </c>
    </row>
    <row r="39" spans="1:10" s="2" customFormat="1" ht="38.25">
      <c r="A39" s="28">
        <v>35</v>
      </c>
      <c r="B39" s="45" t="str">
        <f>zbiorówka!B39</f>
        <v>Waga szkolna elektroniczna 500g/0.1g</v>
      </c>
      <c r="C39" s="25" t="str">
        <f>zbiorówka!C39</f>
        <v xml:space="preserve">Wyświetlacz cyfrowy, Zasilanie: bateria., Maksymalne obciążenie 500g, Dokładność 0.1g, </v>
      </c>
      <c r="D39" s="86">
        <v>3</v>
      </c>
      <c r="E39" s="26">
        <f>zbiorówka!E39</f>
        <v>0</v>
      </c>
      <c r="F39" s="26">
        <f t="shared" si="0"/>
        <v>0</v>
      </c>
      <c r="G39" s="27">
        <f>zbiorówka!G39</f>
        <v>0</v>
      </c>
      <c r="H39" s="22">
        <f t="shared" si="1"/>
        <v>0</v>
      </c>
      <c r="I39" s="19">
        <f t="shared" si="2"/>
        <v>0</v>
      </c>
      <c r="J39" s="29">
        <f t="shared" si="3"/>
        <v>0</v>
      </c>
    </row>
    <row r="40" spans="1:10" s="2" customFormat="1" ht="38.25">
      <c r="A40" s="28">
        <v>36</v>
      </c>
      <c r="B40" s="45" t="str">
        <f>zbiorówka!B40</f>
        <v>Waga szalkowa laboratoryjna szkolna 500g</v>
      </c>
      <c r="C40" s="25" t="str">
        <f>zbiorówka!C40</f>
        <v>Waga szalkowa laboratoryjna. Zestaw zawiera ok.20 odważników od 10 mg do 200 g. Udźwig: 500g. Podziałka: 20mg</v>
      </c>
      <c r="D40" s="87">
        <v>0</v>
      </c>
      <c r="E40" s="26">
        <f>zbiorówka!E40</f>
        <v>0</v>
      </c>
      <c r="F40" s="26">
        <f t="shared" si="0"/>
        <v>0</v>
      </c>
      <c r="G40" s="27">
        <f>zbiorówka!G40</f>
        <v>0</v>
      </c>
      <c r="H40" s="22">
        <f t="shared" si="1"/>
        <v>0</v>
      </c>
      <c r="I40" s="19">
        <f t="shared" si="2"/>
        <v>0</v>
      </c>
      <c r="J40" s="29">
        <f t="shared" si="3"/>
        <v>0</v>
      </c>
    </row>
    <row r="41" spans="1:10" s="2" customFormat="1" ht="51">
      <c r="A41" s="28">
        <v>37</v>
      </c>
      <c r="B41" s="45" t="str">
        <f>zbiorówka!B41</f>
        <v>Zasilacz laboratoryjny prądu stałego 15V max 3A</v>
      </c>
      <c r="C41" s="25" t="str">
        <f>zbiorówka!C41</f>
        <v>Zasilacz laboratoryjny prądu stałego, z płynną regulacją. Wskaźniki cyfrowe 2xLCD niezależne. Specyfikacja techniczna: Napięcie wyjściowe: 0-30V, Prąd wyjściowy (max): 5A.</v>
      </c>
      <c r="D41" s="86">
        <v>1</v>
      </c>
      <c r="E41" s="26">
        <f>zbiorówka!E41</f>
        <v>0</v>
      </c>
      <c r="F41" s="26">
        <f t="shared" si="0"/>
        <v>0</v>
      </c>
      <c r="G41" s="27">
        <f>zbiorówka!G41</f>
        <v>0</v>
      </c>
      <c r="H41" s="22">
        <f t="shared" si="1"/>
        <v>0</v>
      </c>
      <c r="I41" s="19">
        <f t="shared" si="2"/>
        <v>0</v>
      </c>
      <c r="J41" s="29">
        <f t="shared" si="3"/>
        <v>0</v>
      </c>
    </row>
    <row r="42" spans="1:10" s="2" customFormat="1" ht="25.5">
      <c r="A42" s="28">
        <v>38</v>
      </c>
      <c r="B42" s="45" t="str">
        <f>zbiorówka!B42</f>
        <v>Okulary ochronne</v>
      </c>
      <c r="C42" s="25" t="str">
        <f>zbiorówka!C42</f>
        <v>Okulary ochronne z otworami wentylacyjnymi</v>
      </c>
      <c r="D42" s="86">
        <v>30</v>
      </c>
      <c r="E42" s="26">
        <f>zbiorówka!E42</f>
        <v>0</v>
      </c>
      <c r="F42" s="26">
        <f t="shared" si="0"/>
        <v>0</v>
      </c>
      <c r="G42" s="27">
        <f>zbiorówka!G42</f>
        <v>0</v>
      </c>
      <c r="H42" s="22">
        <f t="shared" si="1"/>
        <v>0</v>
      </c>
      <c r="I42" s="19">
        <f t="shared" si="2"/>
        <v>0</v>
      </c>
      <c r="J42" s="29">
        <f t="shared" si="3"/>
        <v>0</v>
      </c>
    </row>
    <row r="43" spans="1:10" s="2" customFormat="1" ht="25.5">
      <c r="A43" s="28">
        <v>39</v>
      </c>
      <c r="B43" s="45" t="str">
        <f>zbiorówka!B43</f>
        <v>Fartuchy ochronne</v>
      </c>
      <c r="C43" s="25" t="str">
        <f>zbiorówka!C43</f>
        <v>Fartuch z białego płótna (100% bawełna) z długimi rękawami, trzema kieszeniami, paskiem regulującym obwód oraz zapinane na guziki.</v>
      </c>
      <c r="D43" s="86">
        <v>30</v>
      </c>
      <c r="E43" s="26">
        <f>zbiorówka!E43</f>
        <v>0</v>
      </c>
      <c r="F43" s="26">
        <f t="shared" si="0"/>
        <v>0</v>
      </c>
      <c r="G43" s="27">
        <f>zbiorówka!G43</f>
        <v>0</v>
      </c>
      <c r="H43" s="22">
        <f t="shared" si="1"/>
        <v>0</v>
      </c>
      <c r="I43" s="19">
        <f t="shared" si="2"/>
        <v>0</v>
      </c>
      <c r="J43" s="29">
        <f t="shared" si="3"/>
        <v>0</v>
      </c>
    </row>
    <row r="44" spans="1:10" s="2" customFormat="1" ht="76.5">
      <c r="A44" s="28">
        <v>40</v>
      </c>
      <c r="B44" s="45" t="str">
        <f>zbiorówka!B44</f>
        <v>Apteczka</v>
      </c>
      <c r="C44" s="25" t="str">
        <f>zbiorówka!C44</f>
        <v>Apteczka w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44" s="87">
        <v>0</v>
      </c>
      <c r="E44" s="26">
        <f>zbiorówka!E44</f>
        <v>0</v>
      </c>
      <c r="F44" s="26">
        <f t="shared" si="0"/>
        <v>0</v>
      </c>
      <c r="G44" s="27">
        <f>zbiorówka!G44</f>
        <v>0</v>
      </c>
      <c r="H44" s="22">
        <f t="shared" si="1"/>
        <v>0</v>
      </c>
      <c r="I44" s="19">
        <f t="shared" si="2"/>
        <v>0</v>
      </c>
      <c r="J44" s="29">
        <f t="shared" si="3"/>
        <v>0</v>
      </c>
    </row>
    <row r="45" spans="1:10" s="2" customFormat="1" ht="25.5">
      <c r="A45" s="28">
        <v>41</v>
      </c>
      <c r="B45" s="45" t="str">
        <f>zbiorówka!B45</f>
        <v>Rękawiczki lateksowe</v>
      </c>
      <c r="C45" s="25" t="str">
        <f>zbiorówka!C45</f>
        <v>Rękawice laboratoryjne, cienkie, elastyczne. 100 szt w opakowaniu</v>
      </c>
      <c r="D45" s="87">
        <v>1</v>
      </c>
      <c r="E45" s="26">
        <f>zbiorówka!E45</f>
        <v>0</v>
      </c>
      <c r="F45" s="26">
        <f t="shared" si="0"/>
        <v>0</v>
      </c>
      <c r="G45" s="27">
        <f>zbiorówka!G45</f>
        <v>0</v>
      </c>
      <c r="H45" s="22">
        <f t="shared" si="1"/>
        <v>0</v>
      </c>
      <c r="I45" s="19">
        <f t="shared" si="2"/>
        <v>0</v>
      </c>
      <c r="J45" s="29">
        <f t="shared" si="3"/>
        <v>0</v>
      </c>
    </row>
    <row r="46" spans="1:10" s="2" customFormat="1" ht="38.25">
      <c r="A46" s="28">
        <v>42</v>
      </c>
      <c r="B46" s="45" t="str">
        <f>zbiorówka!B46</f>
        <v>Rękawice do gorących przedmiotów</v>
      </c>
      <c r="C46" s="25" t="str">
        <f>zbiorówka!C46</f>
        <v>Rękawice termiczne wykonane z grubej bawełny frotte, ciepło kontaktowe do 250° C</v>
      </c>
      <c r="D46" s="87">
        <v>11</v>
      </c>
      <c r="E46" s="26">
        <f>zbiorówka!E46</f>
        <v>0</v>
      </c>
      <c r="F46" s="26">
        <f t="shared" si="0"/>
        <v>0</v>
      </c>
      <c r="G46" s="27">
        <f>zbiorówka!G46</f>
        <v>0</v>
      </c>
      <c r="H46" s="22">
        <f t="shared" si="1"/>
        <v>0</v>
      </c>
      <c r="I46" s="19">
        <f t="shared" si="2"/>
        <v>0</v>
      </c>
      <c r="J46" s="29">
        <f t="shared" si="3"/>
        <v>0</v>
      </c>
    </row>
    <row r="47" spans="1:10" s="2" customFormat="1">
      <c r="A47" s="28">
        <v>43</v>
      </c>
      <c r="B47" s="45" t="str">
        <f>zbiorówka!B47</f>
        <v>Parafilm</v>
      </c>
      <c r="C47" s="25" t="str">
        <f>zbiorówka!C47</f>
        <v>Parafilm  do uszczelniania szkła i plastików laboratoryjnych  Szerokość rolki: ok.50 mm Długość rolki: min 75 m</v>
      </c>
      <c r="D47" s="86">
        <v>1</v>
      </c>
      <c r="E47" s="26">
        <f>zbiorówka!E47</f>
        <v>0</v>
      </c>
      <c r="F47" s="26">
        <f t="shared" si="0"/>
        <v>0</v>
      </c>
      <c r="G47" s="27">
        <f>zbiorówka!G47</f>
        <v>0</v>
      </c>
      <c r="H47" s="22">
        <f t="shared" si="1"/>
        <v>0</v>
      </c>
      <c r="I47" s="19">
        <f t="shared" si="2"/>
        <v>0</v>
      </c>
      <c r="J47" s="29">
        <f t="shared" si="3"/>
        <v>0</v>
      </c>
    </row>
    <row r="48" spans="1:10" s="1" customFormat="1" ht="38.25">
      <c r="A48" s="28">
        <v>44</v>
      </c>
      <c r="B48" s="45" t="str">
        <f>zbiorówka!B48</f>
        <v xml:space="preserve">Mata z włókniny chłonnej </v>
      </c>
      <c r="C48" s="25" t="str">
        <f>zbiorówka!C48</f>
        <v>Mata z włókniny chłonnej, absorbująca chemikalia (uniwersalna),wymiar ok.40 cmx50 min 100mat w opakowaniu</v>
      </c>
      <c r="D48" s="86">
        <v>1</v>
      </c>
      <c r="E48" s="26">
        <f>zbiorówka!E48</f>
        <v>0</v>
      </c>
      <c r="F48" s="26">
        <f t="shared" si="0"/>
        <v>0</v>
      </c>
      <c r="G48" s="27">
        <f>zbiorówka!G48</f>
        <v>0</v>
      </c>
      <c r="H48" s="22">
        <f t="shared" si="1"/>
        <v>0</v>
      </c>
      <c r="I48" s="19">
        <f t="shared" si="2"/>
        <v>0</v>
      </c>
      <c r="J48" s="29">
        <f t="shared" si="3"/>
        <v>0</v>
      </c>
    </row>
    <row r="49" spans="1:10" ht="76.5">
      <c r="A49" s="28">
        <v>45</v>
      </c>
      <c r="B49" s="45" t="str">
        <f>zbiorówka!B49</f>
        <v>Palnik Bunsena (z wkładami wymiennymi)</v>
      </c>
      <c r="C49" s="25" t="str">
        <f>zbiorówka!C49</f>
        <v>W zestawie:
Palnik laboratoryjny
Kartusz gazowy
Dane techniczne:
Temperatura płomienia 1700oC
Kartusz 230g / 410 ml30% propan , 70% butan</v>
      </c>
      <c r="D49" s="87">
        <v>0</v>
      </c>
      <c r="E49" s="26">
        <f>zbiorówka!E49</f>
        <v>0</v>
      </c>
      <c r="F49" s="26">
        <f t="shared" ref="F49:F51" si="4">E49*D49</f>
        <v>0</v>
      </c>
      <c r="G49" s="27">
        <f>zbiorówka!G49</f>
        <v>0</v>
      </c>
      <c r="H49" s="22">
        <f t="shared" ref="H49:H51" si="5">J49-F49</f>
        <v>0</v>
      </c>
      <c r="I49" s="19">
        <f t="shared" ref="I49:I51" si="6">E49*G49%+E49</f>
        <v>0</v>
      </c>
      <c r="J49" s="29">
        <f t="shared" ref="J49:J51" si="7">I49*D49</f>
        <v>0</v>
      </c>
    </row>
    <row r="50" spans="1:10" ht="34.5" customHeight="1">
      <c r="A50" s="28">
        <v>46</v>
      </c>
      <c r="B50" s="45" t="str">
        <f>zbiorówka!B50</f>
        <v>Czasza grzejna</v>
      </c>
      <c r="C50" s="25" t="str">
        <f>zbiorówka!C50</f>
        <v>Elektryczny płaszcz grzewczy z regulacją mocy, do max 4500C</v>
      </c>
      <c r="D50" s="86">
        <v>2</v>
      </c>
      <c r="E50" s="26">
        <f>zbiorówka!E50</f>
        <v>0</v>
      </c>
      <c r="F50" s="26">
        <f t="shared" si="4"/>
        <v>0</v>
      </c>
      <c r="G50" s="27">
        <f>zbiorówka!G50</f>
        <v>0</v>
      </c>
      <c r="H50" s="22">
        <f t="shared" si="5"/>
        <v>0</v>
      </c>
      <c r="I50" s="19">
        <f t="shared" si="6"/>
        <v>0</v>
      </c>
      <c r="J50" s="29">
        <f t="shared" si="7"/>
        <v>0</v>
      </c>
    </row>
    <row r="51" spans="1:10" ht="64.5" thickBot="1">
      <c r="A51" s="30">
        <v>47</v>
      </c>
      <c r="B51" s="46" t="str">
        <f>zbiorówka!B51</f>
        <v>Butla z kranikiem do wody destylowanej (10l)</v>
      </c>
      <c r="C51" s="37" t="str">
        <f>zbiorówka!C51</f>
        <v>Butla do wody destylowanej z kranem, pojemność 10l, z tworzywa, szyja gwintowana z nakrętką, uchwyt do przenoszenia</v>
      </c>
      <c r="D51" s="87">
        <v>0</v>
      </c>
      <c r="E51" s="38">
        <f>zbiorówka!E51</f>
        <v>0</v>
      </c>
      <c r="F51" s="38">
        <f t="shared" si="4"/>
        <v>0</v>
      </c>
      <c r="G51" s="39">
        <f>zbiorówka!G51</f>
        <v>0</v>
      </c>
      <c r="H51" s="35">
        <f t="shared" si="5"/>
        <v>0</v>
      </c>
      <c r="I51" s="33">
        <f t="shared" si="6"/>
        <v>0</v>
      </c>
      <c r="J51" s="36">
        <f t="shared" si="7"/>
        <v>0</v>
      </c>
    </row>
    <row r="52" spans="1:10">
      <c r="F52" s="9">
        <f>SUM(F5:F51)</f>
        <v>0</v>
      </c>
      <c r="H52" s="9">
        <f>SUM(H5:H51)</f>
        <v>0</v>
      </c>
      <c r="J52" s="9">
        <f>SUM(J5:J51)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zoomScale="70" zoomScaleNormal="70" workbookViewId="0">
      <pane ySplit="4" topLeftCell="A5" activePane="bottomLeft" state="frozen"/>
      <selection activeCell="E30" sqref="E30"/>
      <selection pane="bottomLeft" activeCell="N13" sqref="N13"/>
    </sheetView>
  </sheetViews>
  <sheetFormatPr defaultColWidth="9" defaultRowHeight="14.25"/>
  <cols>
    <col min="1" max="1" width="5.625" style="7" customWidth="1"/>
    <col min="2" max="2" width="13.625" style="47" customWidth="1"/>
    <col min="3" max="3" width="96.125" style="7" customWidth="1"/>
    <col min="4" max="4" width="10.625" style="7" customWidth="1"/>
    <col min="5" max="5" width="11.875" style="7" customWidth="1"/>
    <col min="6" max="6" width="12" style="7" customWidth="1"/>
    <col min="7" max="7" width="10.25" style="8" bestFit="1" customWidth="1"/>
    <col min="8" max="8" width="9.875" style="8" bestFit="1" customWidth="1"/>
    <col min="9" max="9" width="12.25" style="7" customWidth="1"/>
    <col min="10" max="10" width="12.125" style="7" bestFit="1" customWidth="1"/>
    <col min="11" max="16384" width="9" style="7"/>
  </cols>
  <sheetData>
    <row r="1" spans="1:10" s="5" customFormat="1" ht="15">
      <c r="A1" s="4"/>
      <c r="B1" s="40"/>
      <c r="C1" s="92" t="s">
        <v>9</v>
      </c>
      <c r="D1" s="92"/>
      <c r="E1" s="92"/>
      <c r="F1" s="92"/>
      <c r="G1" s="92"/>
      <c r="H1" s="92"/>
      <c r="I1" s="92"/>
      <c r="J1" s="92"/>
    </row>
    <row r="2" spans="1:10" s="5" customFormat="1" ht="15">
      <c r="A2" s="6"/>
      <c r="B2" s="41"/>
      <c r="C2" s="95" t="s">
        <v>10</v>
      </c>
      <c r="D2" s="95"/>
      <c r="E2" s="95"/>
      <c r="F2" s="95"/>
      <c r="G2" s="95"/>
      <c r="H2" s="95"/>
      <c r="I2" s="95"/>
      <c r="J2" s="95"/>
    </row>
    <row r="3" spans="1:10" s="5" customFormat="1" ht="15.75" thickBot="1">
      <c r="A3" s="6"/>
      <c r="B3" s="41"/>
      <c r="C3" s="10"/>
      <c r="D3" s="94"/>
      <c r="E3" s="94"/>
      <c r="F3" s="94"/>
      <c r="G3" s="11"/>
      <c r="H3" s="11"/>
      <c r="I3" s="11"/>
      <c r="J3" s="11"/>
    </row>
    <row r="4" spans="1:10" customFormat="1" ht="38.25">
      <c r="A4" s="12"/>
      <c r="B4" s="42"/>
      <c r="C4" s="13"/>
      <c r="D4" s="13" t="s">
        <v>3</v>
      </c>
      <c r="E4" s="14" t="s">
        <v>4</v>
      </c>
      <c r="F4" s="14" t="s">
        <v>5</v>
      </c>
      <c r="G4" s="15" t="s">
        <v>6</v>
      </c>
      <c r="H4" s="15" t="s">
        <v>18</v>
      </c>
      <c r="I4" s="14" t="s">
        <v>7</v>
      </c>
      <c r="J4" s="16" t="s">
        <v>8</v>
      </c>
    </row>
    <row r="5" spans="1:10" s="2" customFormat="1" ht="51">
      <c r="A5" s="28">
        <v>1</v>
      </c>
      <c r="B5" s="45" t="str">
        <f>zbiorówka!B5</f>
        <v>Chemia - Zestaw do doświadczeń chemicznych</v>
      </c>
      <c r="C5" s="25" t="str">
        <f>zbiorówka!C5</f>
        <v>Zestaw szkła i sprzętu laboratoryjnego dla grupy 2-4 osób do doświadczeń z chemii dostosowany do wykonania doświadczeń odpowiadających podstawie programowej dla szkół podstawowych. Zestaw w opakowaniu przenośnym, wyłożony gąbką.</v>
      </c>
      <c r="D5" s="50">
        <v>1</v>
      </c>
      <c r="E5" s="26">
        <f>zbiorówka!E5</f>
        <v>0</v>
      </c>
      <c r="F5" s="26">
        <f>E5*D5</f>
        <v>0</v>
      </c>
      <c r="G5" s="27">
        <f>zbiorówka!G5</f>
        <v>0</v>
      </c>
      <c r="H5" s="22">
        <f>J5-F5</f>
        <v>0</v>
      </c>
      <c r="I5" s="19">
        <f>E5*G5%+E5</f>
        <v>0</v>
      </c>
      <c r="J5" s="29">
        <f>I5*D5</f>
        <v>0</v>
      </c>
    </row>
    <row r="6" spans="1:10" s="2" customFormat="1" ht="51">
      <c r="A6" s="28">
        <v>2</v>
      </c>
      <c r="B6" s="45" t="str">
        <f>zbiorówka!B6</f>
        <v>Elektrochemia - Zestaw do ćwiczeń z elektrochemii</v>
      </c>
      <c r="C6" s="25" t="str">
        <f>zbiorówka!C6</f>
        <v xml:space="preserve"> Zestaw do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podstawowych.</v>
      </c>
      <c r="D6" s="50">
        <v>1</v>
      </c>
      <c r="E6" s="26">
        <f>zbiorówka!E6</f>
        <v>0</v>
      </c>
      <c r="F6" s="26">
        <f t="shared" ref="F6:F48" si="0">E6*D6</f>
        <v>0</v>
      </c>
      <c r="G6" s="27">
        <f>zbiorówka!G6</f>
        <v>0</v>
      </c>
      <c r="H6" s="22">
        <f t="shared" ref="H6:H48" si="1">J6-F6</f>
        <v>0</v>
      </c>
      <c r="I6" s="19">
        <f t="shared" ref="I6:I48" si="2">E6*G6%+E6</f>
        <v>0</v>
      </c>
      <c r="J6" s="29">
        <f t="shared" ref="J6:J48" si="3">I6*D6</f>
        <v>0</v>
      </c>
    </row>
    <row r="7" spans="1:10" s="2" customFormat="1" ht="38.25">
      <c r="A7" s="28">
        <v>3</v>
      </c>
      <c r="B7" s="45" t="str">
        <f>zbiorówka!B7</f>
        <v>Przyrząd do elektrolizy</v>
      </c>
      <c r="C7" s="25" t="str">
        <f>zbiorówka!C7</f>
        <v>Przyrząd do elektrolizy w postaci dwóch elektrod osadzonych na
wyprofilowanych ramionach przewodzących umieszczonych na wspornikach w pojemniku plastikowym, w dole pojemnika gniazda przewodów bananowych</v>
      </c>
      <c r="D7" s="50">
        <v>1</v>
      </c>
      <c r="E7" s="26">
        <f>zbiorówka!E7</f>
        <v>0</v>
      </c>
      <c r="F7" s="26">
        <f t="shared" si="0"/>
        <v>0</v>
      </c>
      <c r="G7" s="27">
        <f>zbiorówka!G7</f>
        <v>0</v>
      </c>
      <c r="H7" s="22">
        <f t="shared" si="1"/>
        <v>0</v>
      </c>
      <c r="I7" s="19">
        <f t="shared" si="2"/>
        <v>0</v>
      </c>
      <c r="J7" s="29">
        <f t="shared" si="3"/>
        <v>0</v>
      </c>
    </row>
    <row r="8" spans="1:10" s="2" customFormat="1" ht="38.25">
      <c r="A8" s="28">
        <v>4</v>
      </c>
      <c r="B8" s="45" t="str">
        <f>zbiorówka!B8</f>
        <v>Zestaw do ćwiczeń z elektrolizy</v>
      </c>
      <c r="C8" s="25" t="str">
        <f>zbiorówka!C8</f>
        <v>Zestaw do ćwiczeń z elektrolizy. W zestawie: podstawka do statywu z gniazdami zasilającymi, statyw, naczynie szklane, uchwyt do probówek, probówki (min.2szt.), elektrody, przewody. Zestaw w plastikowej walizce.</v>
      </c>
      <c r="D8" s="50">
        <v>1</v>
      </c>
      <c r="E8" s="26">
        <f>zbiorówka!E8</f>
        <v>0</v>
      </c>
      <c r="F8" s="26">
        <f t="shared" si="0"/>
        <v>0</v>
      </c>
      <c r="G8" s="27">
        <f>zbiorówka!G8</f>
        <v>0</v>
      </c>
      <c r="H8" s="22">
        <f t="shared" si="1"/>
        <v>0</v>
      </c>
      <c r="I8" s="19">
        <f t="shared" si="2"/>
        <v>0</v>
      </c>
      <c r="J8" s="29">
        <f t="shared" si="3"/>
        <v>0</v>
      </c>
    </row>
    <row r="9" spans="1:10" s="2" customFormat="1" ht="76.5">
      <c r="A9" s="28">
        <v>5</v>
      </c>
      <c r="B9" s="45" t="str">
        <f>zbiorówka!B9</f>
        <v>Walizka Ekobadacza do obserwacji oraz badania wód i ph gleb</v>
      </c>
      <c r="C9" s="25" t="str">
        <f>zbiorówka!C9</f>
        <v>Zestaw dydaktyczny do analizy składu chemicznego wody i gleby. W zestawie: 1.szcegółowa instrukcja opisująca metodykę i standardy badań, 2.Kwasomierz Helliga (płytka i płyn), 3. Lupa, 5.Strzykawki: 5ml, 10 ml, 6.Bibuły osuszające 7. Probówki okrągłodenna, probówki płaskodenne z korkami (3szt), 8.Stojak do probówek 9.Łyżeczki do poboru: gleby (1szt), substancji sypkich (3szt.), 10. Komplet (ok.15szt) mianowanych roztworów wskaźników 11. Siateczka do usuwania zanieczyszczeń przy poborze wody 12. Skale wyników badań - barwne, zalaminowane. Zapakowane w przenośny pojemnik plastikowy.</v>
      </c>
      <c r="D9" s="50">
        <v>1</v>
      </c>
      <c r="E9" s="26">
        <f>zbiorówka!E9</f>
        <v>0</v>
      </c>
      <c r="F9" s="26">
        <f t="shared" si="0"/>
        <v>0</v>
      </c>
      <c r="G9" s="27">
        <f>zbiorówka!G9</f>
        <v>0</v>
      </c>
      <c r="H9" s="22">
        <f t="shared" si="1"/>
        <v>0</v>
      </c>
      <c r="I9" s="19">
        <f t="shared" si="2"/>
        <v>0</v>
      </c>
      <c r="J9" s="29">
        <f t="shared" si="3"/>
        <v>0</v>
      </c>
    </row>
    <row r="10" spans="1:10" s="2" customFormat="1" ht="25.5">
      <c r="A10" s="28">
        <v>6</v>
      </c>
      <c r="B10" s="45" t="str">
        <f>zbiorówka!B10</f>
        <v>Próbki paliw - rodzaje paliw</v>
      </c>
      <c r="C10" s="25" t="str">
        <f>zbiorówka!C10</f>
        <v>Zestaw 12 próbek paliw zapakowanych w walizkę/gablotkę z opisem paliw</v>
      </c>
      <c r="D10" s="50">
        <v>1</v>
      </c>
      <c r="E10" s="26">
        <f>zbiorówka!E10</f>
        <v>0</v>
      </c>
      <c r="F10" s="26">
        <f t="shared" si="0"/>
        <v>0</v>
      </c>
      <c r="G10" s="27">
        <f>zbiorówka!G10</f>
        <v>0</v>
      </c>
      <c r="H10" s="22">
        <f t="shared" si="1"/>
        <v>0</v>
      </c>
      <c r="I10" s="19">
        <f t="shared" si="2"/>
        <v>0</v>
      </c>
      <c r="J10" s="29">
        <f t="shared" si="3"/>
        <v>0</v>
      </c>
    </row>
    <row r="11" spans="1:10" s="2" customFormat="1" ht="25.5">
      <c r="A11" s="28">
        <v>7</v>
      </c>
      <c r="B11" s="45" t="str">
        <f>zbiorówka!B11</f>
        <v>Metale i ich stopy</v>
      </c>
      <c r="C11" s="25" t="str">
        <f>zbiorówka!C11</f>
        <v>Zestaw min. 12 płytek z różnych metali i ich stopów, z ich oznaczeniami/nazwami. Płytki w opakowaniu - walizka/skrzynka.</v>
      </c>
      <c r="D11" s="50">
        <v>1</v>
      </c>
      <c r="E11" s="26">
        <f>zbiorówka!E11</f>
        <v>0</v>
      </c>
      <c r="F11" s="26">
        <f t="shared" si="0"/>
        <v>0</v>
      </c>
      <c r="G11" s="27">
        <f>zbiorówka!G11</f>
        <v>0</v>
      </c>
      <c r="H11" s="22">
        <f t="shared" si="1"/>
        <v>0</v>
      </c>
      <c r="I11" s="19">
        <f t="shared" si="2"/>
        <v>0</v>
      </c>
      <c r="J11" s="29">
        <f t="shared" si="3"/>
        <v>0</v>
      </c>
    </row>
    <row r="12" spans="1:10" s="2" customFormat="1" ht="51">
      <c r="A12" s="28">
        <v>8</v>
      </c>
      <c r="B12" s="45" t="str">
        <f>zbiorówka!B12</f>
        <v>Suszarka do próbówek z tacką do ociekania</v>
      </c>
      <c r="C12" s="25" t="str">
        <f>zbiorówka!C12</f>
        <v>Suszarka do próbówek z tacką do ociekania. Końcówki prętów zabezpieczone gumkami. Wymiary orientacyjne: Wysokość ok 45cm, Szerokość: ok35cm, Głębokość: ok15cm</v>
      </c>
      <c r="D12" s="50">
        <v>6</v>
      </c>
      <c r="E12" s="26">
        <f>zbiorówka!E12</f>
        <v>0</v>
      </c>
      <c r="F12" s="26">
        <f t="shared" si="0"/>
        <v>0</v>
      </c>
      <c r="G12" s="27">
        <f>zbiorówka!G12</f>
        <v>0</v>
      </c>
      <c r="H12" s="22">
        <f t="shared" si="1"/>
        <v>0</v>
      </c>
      <c r="I12" s="19">
        <f t="shared" si="2"/>
        <v>0</v>
      </c>
      <c r="J12" s="29">
        <f t="shared" si="3"/>
        <v>0</v>
      </c>
    </row>
    <row r="13" spans="1:10" s="2" customFormat="1" ht="51">
      <c r="A13" s="28">
        <v>9</v>
      </c>
      <c r="B13" s="45" t="str">
        <f>zbiorówka!B13</f>
        <v>Taca do przenoszenia próbówek i odczynników</v>
      </c>
      <c r="C13" s="25" t="str">
        <f>zbiorówka!C13</f>
        <v>Plastikowy pojemnik z uchwytami, po bokach otwory na probówki: 6 otworówxok.20mm, 8otworówxok.16mm, 8otworówxok.8mm Wymiary pojemnika ok.: 30x10x20cm</v>
      </c>
      <c r="D13" s="50">
        <v>6</v>
      </c>
      <c r="E13" s="26">
        <f>zbiorówka!E13</f>
        <v>0</v>
      </c>
      <c r="F13" s="26">
        <f t="shared" si="0"/>
        <v>0</v>
      </c>
      <c r="G13" s="27">
        <f>zbiorówka!G13</f>
        <v>0</v>
      </c>
      <c r="H13" s="22">
        <f t="shared" si="1"/>
        <v>0</v>
      </c>
      <c r="I13" s="19">
        <f t="shared" si="2"/>
        <v>0</v>
      </c>
      <c r="J13" s="29">
        <f t="shared" si="3"/>
        <v>0</v>
      </c>
    </row>
    <row r="14" spans="1:10" s="2" customFormat="1" ht="25.5">
      <c r="A14" s="28">
        <v>10</v>
      </c>
      <c r="B14" s="45" t="str">
        <f>zbiorówka!B14</f>
        <v>Termometr -10 do 110 C</v>
      </c>
      <c r="C14" s="25" t="str">
        <f>zbiorówka!C14</f>
        <v>Termometr alkoholowy. Zakres pomiaru od -10 do 110 0C.</v>
      </c>
      <c r="D14" s="50">
        <v>6</v>
      </c>
      <c r="E14" s="26">
        <f>zbiorówka!E14</f>
        <v>0</v>
      </c>
      <c r="F14" s="26">
        <f t="shared" si="0"/>
        <v>0</v>
      </c>
      <c r="G14" s="27">
        <f>zbiorówka!G14</f>
        <v>0</v>
      </c>
      <c r="H14" s="22">
        <f t="shared" si="1"/>
        <v>0</v>
      </c>
      <c r="I14" s="19">
        <f t="shared" si="2"/>
        <v>0</v>
      </c>
      <c r="J14" s="29">
        <f t="shared" si="3"/>
        <v>0</v>
      </c>
    </row>
    <row r="15" spans="1:10" s="2" customFormat="1" ht="25.5">
      <c r="A15" s="28">
        <v>11</v>
      </c>
      <c r="B15" s="45" t="str">
        <f>zbiorówka!B15</f>
        <v xml:space="preserve">Aparat Hoffmana </v>
      </c>
      <c r="C15" s="25" t="str">
        <f>zbiorówka!C15</f>
        <v>Przyrząd (tzw. Eudiometrem Hofmanna) - statyw z trzema połączonymi ze sobą cylindrami szklanymi (środkowy otwarty, boczne z zaworami, wyposażone w elektrody). W zestawie zasilacz.</v>
      </c>
      <c r="D15" s="50">
        <v>0</v>
      </c>
      <c r="E15" s="26">
        <f>zbiorówka!E15</f>
        <v>0</v>
      </c>
      <c r="F15" s="26">
        <f t="shared" si="0"/>
        <v>0</v>
      </c>
      <c r="G15" s="27">
        <f>zbiorówka!G15</f>
        <v>0</v>
      </c>
      <c r="H15" s="22">
        <f t="shared" si="1"/>
        <v>0</v>
      </c>
      <c r="I15" s="19">
        <f t="shared" si="2"/>
        <v>0</v>
      </c>
      <c r="J15" s="29">
        <f t="shared" si="3"/>
        <v>0</v>
      </c>
    </row>
    <row r="16" spans="1:10" s="2" customFormat="1" ht="38.25">
      <c r="A16" s="28">
        <v>12</v>
      </c>
      <c r="B16" s="45" t="str">
        <f>zbiorówka!B16</f>
        <v>Zestaw do ekstrakcji ze statywem</v>
      </c>
      <c r="C16" s="25" t="str">
        <f>zbiorówka!C16</f>
        <v>W skład zestawu wchodzi: ekstraktor, chłodnica, kolba płaskodenna, trójnóg, siatka z krążkiem ceramicznym, palnik spirytusowy, wąż 2szt., łapy i łączniki do zmontowania zestawu, Opakowanie plastikowe wyłożone pianką.</v>
      </c>
      <c r="D16" s="50">
        <v>1</v>
      </c>
      <c r="E16" s="26">
        <f>zbiorówka!E16</f>
        <v>0</v>
      </c>
      <c r="F16" s="26">
        <f t="shared" si="0"/>
        <v>0</v>
      </c>
      <c r="G16" s="27">
        <f>zbiorówka!G16</f>
        <v>0</v>
      </c>
      <c r="H16" s="22">
        <f t="shared" si="1"/>
        <v>0</v>
      </c>
      <c r="I16" s="19">
        <f t="shared" si="2"/>
        <v>0</v>
      </c>
      <c r="J16" s="29">
        <f t="shared" si="3"/>
        <v>0</v>
      </c>
    </row>
    <row r="17" spans="1:10" s="2" customFormat="1" ht="38.25">
      <c r="A17" s="28">
        <v>13</v>
      </c>
      <c r="B17" s="45" t="str">
        <f>zbiorówka!B17</f>
        <v>Zestaw do wytwarzania gazu</v>
      </c>
      <c r="C17" s="25" t="str">
        <f>zbiorówka!C17</f>
        <v>W skład zestawu wchodzi (przykładowo): butelka do wytwarzania gazu, biureta do pobierania gazu, trójnóg, siatka z krążkiem ceramicznym, palnik spirytusowy, wąż 2szt., łapy i łączniki do zmontowania zestawu, Opakowanie - pojemnik plastikowy wyłożony pianką.</v>
      </c>
      <c r="D17" s="50">
        <v>1</v>
      </c>
      <c r="E17" s="26">
        <f>zbiorówka!E17</f>
        <v>0</v>
      </c>
      <c r="F17" s="26">
        <f t="shared" si="0"/>
        <v>0</v>
      </c>
      <c r="G17" s="27">
        <f>zbiorówka!G17</f>
        <v>0</v>
      </c>
      <c r="H17" s="22">
        <f t="shared" si="1"/>
        <v>0</v>
      </c>
      <c r="I17" s="19">
        <f t="shared" si="2"/>
        <v>0</v>
      </c>
      <c r="J17" s="29">
        <f t="shared" si="3"/>
        <v>0</v>
      </c>
    </row>
    <row r="18" spans="1:10" s="2" customFormat="1" ht="38.25">
      <c r="A18" s="28">
        <v>14</v>
      </c>
      <c r="B18" s="45" t="str">
        <f>zbiorówka!B18</f>
        <v xml:space="preserve">Zestaw do destylacji ze statywem </v>
      </c>
      <c r="C18" s="25" t="str">
        <f>zbiorówka!C18</f>
        <v>W skład zestawu wchodzi (przykładowo): statyw, chłodnica z nasadką, wąż 2szt., kolba destylacyjna orągłodenna, łapy zaciskowej łączniki do zmontowania zestawu, trójnóg, siatka z krążkiem ceramicznym, palnik.</v>
      </c>
      <c r="D18" s="50">
        <v>3</v>
      </c>
      <c r="E18" s="26">
        <f>zbiorówka!E18</f>
        <v>0</v>
      </c>
      <c r="F18" s="26">
        <f t="shared" si="0"/>
        <v>0</v>
      </c>
      <c r="G18" s="27">
        <f>zbiorówka!G18</f>
        <v>0</v>
      </c>
      <c r="H18" s="22">
        <f t="shared" si="1"/>
        <v>0</v>
      </c>
      <c r="I18" s="19">
        <f t="shared" si="2"/>
        <v>0</v>
      </c>
      <c r="J18" s="29">
        <f t="shared" si="3"/>
        <v>0</v>
      </c>
    </row>
    <row r="19" spans="1:10" s="2" customFormat="1" ht="165.75">
      <c r="A19" s="28">
        <v>15</v>
      </c>
      <c r="B19" s="45" t="str">
        <f>zbiorówka!B19</f>
        <v xml:space="preserve">Komplet szkła wersja rozbudowana </v>
      </c>
      <c r="C19" s="25" t="str">
        <f>zbiorówka!C19</f>
        <v>Komplet szkła laboratoryjnego, wyposażenie pracowni w szkole podstawowej, zgodny z podstawą programową - w zestawie (przykładowo): 1. Chłodnica Liebiga - 1 szt. 2. Kolba destylacyjna 100 ml - 1 szt. 3. Kolba płaskodenna 250 ml - 1 szt. 4. Kolba stożkowa 200 ml - 2 szt. 5. Krystalizator z wlewem - 2 szt. 6. Lejek szklany - 1 szt. 7. Moździerz porcelanowy z tłuczkiem - 1 szt. 8. Parownica porcelanowa - 1 szt. 9. Pipeta miarowa 5 ml - 1 szt. 10. Cylinder miarowy 100 ml - 1 szt.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rurek o różnych przekrojach i długościach, proste, zgięte - różne kąty, dwukrotnie zgięte, kapilarne 20. Rurka gumowa- 1 szt.
21. Korki gumowe różne min. 10 szt 22. Szkiełko zegarkowe - 4 szt. 23. Zlewka: 250 ml - 1 szt.niska; 100 ml - 1 szt.; wysoka 250 ml - 1 szt.24. Tryskawka - 1 szt. 25. Termometr  0 - 200 st.C - 1 szt.26. Butla laboratoryjna 100 ml - 2 szt.27. Probówka z tubusem  - 1 szt.28. Rozdzielacz cylindryczny 50 ml - 1 szt.</v>
      </c>
      <c r="D19" s="50">
        <v>3</v>
      </c>
      <c r="E19" s="26">
        <f>zbiorówka!E19</f>
        <v>0</v>
      </c>
      <c r="F19" s="26">
        <f t="shared" si="0"/>
        <v>0</v>
      </c>
      <c r="G19" s="27">
        <f>zbiorówka!G19</f>
        <v>0</v>
      </c>
      <c r="H19" s="22">
        <f t="shared" si="1"/>
        <v>0</v>
      </c>
      <c r="I19" s="19">
        <f t="shared" si="2"/>
        <v>0</v>
      </c>
      <c r="J19" s="29">
        <f t="shared" si="3"/>
        <v>0</v>
      </c>
    </row>
    <row r="20" spans="1:10" s="2" customFormat="1" ht="25.5">
      <c r="A20" s="28">
        <v>16</v>
      </c>
      <c r="B20" s="45" t="str">
        <f>zbiorówka!B20</f>
        <v>Rodzaje metali-12 płytek</v>
      </c>
      <c r="C20" s="25" t="str">
        <f>zbiorówka!C20</f>
        <v>Zestaw min. 12 płytek z różnych metali, z oznaczeniami do identyfikacji metalu. Wymiary płytki ok. 50x25mm</v>
      </c>
      <c r="D20" s="50">
        <v>1</v>
      </c>
      <c r="E20" s="26">
        <f>zbiorówka!E20</f>
        <v>0</v>
      </c>
      <c r="F20" s="26">
        <f t="shared" si="0"/>
        <v>0</v>
      </c>
      <c r="G20" s="27">
        <f>zbiorówka!G20</f>
        <v>0</v>
      </c>
      <c r="H20" s="22">
        <f t="shared" si="1"/>
        <v>0</v>
      </c>
      <c r="I20" s="19">
        <f t="shared" si="2"/>
        <v>0</v>
      </c>
      <c r="J20" s="29">
        <f t="shared" si="3"/>
        <v>0</v>
      </c>
    </row>
    <row r="21" spans="1:10" s="2" customFormat="1" ht="25.5">
      <c r="A21" s="28">
        <v>17</v>
      </c>
      <c r="B21" s="45" t="str">
        <f>zbiorówka!B21</f>
        <v>Palnik spirytusowy</v>
      </c>
      <c r="C21" s="25" t="str">
        <f>zbiorówka!C21</f>
        <v xml:space="preserve">Palnik alkoholowy, spirytusowy. Pojemność 100ml.  </v>
      </c>
      <c r="D21" s="50">
        <v>6</v>
      </c>
      <c r="E21" s="26">
        <f>zbiorówka!E21</f>
        <v>0</v>
      </c>
      <c r="F21" s="26">
        <f t="shared" si="0"/>
        <v>0</v>
      </c>
      <c r="G21" s="27">
        <f>zbiorówka!G21</f>
        <v>0</v>
      </c>
      <c r="H21" s="22">
        <f t="shared" si="1"/>
        <v>0</v>
      </c>
      <c r="I21" s="19">
        <f t="shared" si="2"/>
        <v>0</v>
      </c>
      <c r="J21" s="29">
        <f t="shared" si="3"/>
        <v>0</v>
      </c>
    </row>
    <row r="22" spans="1:10" s="2" customFormat="1" ht="51">
      <c r="A22" s="28">
        <v>18</v>
      </c>
      <c r="B22" s="45" t="str">
        <f>zbiorówka!B22</f>
        <v>Szkolny model atomu</v>
      </c>
      <c r="C22" s="25" t="str">
        <f>zbiorówka!C22</f>
        <v>Model atomu wg Bohra- skład zestawu wchodzą:
-pudełko: pokrywka i podstawa -  z oznaczonymi powłokami elektronowymi
- 90 krążków 30 oznaczonych "+", 30 "-" i 30 gładkich
-instrukcja wraz z ćwiczeniami</v>
      </c>
      <c r="D22" s="50">
        <v>15</v>
      </c>
      <c r="E22" s="26">
        <f>zbiorówka!E22</f>
        <v>0</v>
      </c>
      <c r="F22" s="26">
        <f t="shared" si="0"/>
        <v>0</v>
      </c>
      <c r="G22" s="27">
        <f>zbiorówka!G22</f>
        <v>0</v>
      </c>
      <c r="H22" s="22">
        <f t="shared" si="1"/>
        <v>0</v>
      </c>
      <c r="I22" s="19">
        <f t="shared" si="2"/>
        <v>0</v>
      </c>
      <c r="J22" s="29">
        <f t="shared" si="3"/>
        <v>0</v>
      </c>
    </row>
    <row r="23" spans="1:10" s="2" customFormat="1" ht="25.5">
      <c r="A23" s="28">
        <v>19</v>
      </c>
      <c r="B23" s="45" t="str">
        <f>zbiorówka!B23</f>
        <v>Model atomu 3D</v>
      </c>
      <c r="C23" s="25" t="str">
        <f>zbiorówka!C23</f>
        <v>Trójwymiarowy model przekroju atomu, z orbitami elektronowe w postaci chmur elektronów. Wymiary: Średnica atomu: ok 30cm Wysokość modelu: ok 40cm</v>
      </c>
      <c r="D23" s="50">
        <v>1</v>
      </c>
      <c r="E23" s="26">
        <f>zbiorówka!E23</f>
        <v>0</v>
      </c>
      <c r="F23" s="26">
        <f t="shared" si="0"/>
        <v>0</v>
      </c>
      <c r="G23" s="27">
        <f>zbiorówka!G23</f>
        <v>0</v>
      </c>
      <c r="H23" s="22">
        <f t="shared" si="1"/>
        <v>0</v>
      </c>
      <c r="I23" s="19">
        <f t="shared" si="2"/>
        <v>0</v>
      </c>
      <c r="J23" s="29">
        <f t="shared" si="3"/>
        <v>0</v>
      </c>
    </row>
    <row r="24" spans="1:10" s="2" customFormat="1" ht="25.5">
      <c r="A24" s="28">
        <v>20</v>
      </c>
      <c r="B24" s="45" t="str">
        <f>zbiorówka!B24</f>
        <v>Model fullerenu C60</v>
      </c>
      <c r="C24" s="25" t="str">
        <f>zbiorówka!C24</f>
        <v>Model cząsteczki fullerenu C60 -  wymiar min 25 cm.</v>
      </c>
      <c r="D24" s="50">
        <v>1</v>
      </c>
      <c r="E24" s="26">
        <f>zbiorówka!E24</f>
        <v>0</v>
      </c>
      <c r="F24" s="26">
        <f t="shared" si="0"/>
        <v>0</v>
      </c>
      <c r="G24" s="27">
        <f>zbiorówka!G24</f>
        <v>0</v>
      </c>
      <c r="H24" s="22">
        <f t="shared" si="1"/>
        <v>0</v>
      </c>
      <c r="I24" s="19">
        <f t="shared" si="2"/>
        <v>0</v>
      </c>
      <c r="J24" s="29">
        <f t="shared" si="3"/>
        <v>0</v>
      </c>
    </row>
    <row r="25" spans="1:10" s="2" customFormat="1">
      <c r="A25" s="28">
        <v>21</v>
      </c>
      <c r="B25" s="45" t="str">
        <f>zbiorówka!B25</f>
        <v>Model grafitu</v>
      </c>
      <c r="C25" s="25" t="str">
        <f>zbiorówka!C25</f>
        <v>Model przedstawiający strukturę  grafitu (min. 3 warstwy)</v>
      </c>
      <c r="D25" s="50">
        <v>1</v>
      </c>
      <c r="E25" s="26">
        <f>zbiorówka!E25</f>
        <v>0</v>
      </c>
      <c r="F25" s="26">
        <f t="shared" si="0"/>
        <v>0</v>
      </c>
      <c r="G25" s="27">
        <f>zbiorówka!G25</f>
        <v>0</v>
      </c>
      <c r="H25" s="22">
        <f t="shared" si="1"/>
        <v>0</v>
      </c>
      <c r="I25" s="19">
        <f t="shared" si="2"/>
        <v>0</v>
      </c>
      <c r="J25" s="29">
        <f t="shared" si="3"/>
        <v>0</v>
      </c>
    </row>
    <row r="26" spans="1:10" s="2" customFormat="1" ht="25.5">
      <c r="A26" s="28">
        <v>22</v>
      </c>
      <c r="B26" s="45" t="str">
        <f>zbiorówka!B26</f>
        <v>Model chlorku-sodu</v>
      </c>
      <c r="C26" s="25" t="str">
        <f>zbiorówka!C26</f>
        <v>Model przedstawiający strukturę krystaliczną NaCl - jony chloru i sodu w różnych kolorach</v>
      </c>
      <c r="D26" s="50">
        <v>1</v>
      </c>
      <c r="E26" s="26">
        <f>zbiorówka!E26</f>
        <v>0</v>
      </c>
      <c r="F26" s="26">
        <f t="shared" si="0"/>
        <v>0</v>
      </c>
      <c r="G26" s="27">
        <f>zbiorówka!G26</f>
        <v>0</v>
      </c>
      <c r="H26" s="22">
        <f t="shared" si="1"/>
        <v>0</v>
      </c>
      <c r="I26" s="19">
        <f t="shared" si="2"/>
        <v>0</v>
      </c>
      <c r="J26" s="29">
        <f t="shared" si="3"/>
        <v>0</v>
      </c>
    </row>
    <row r="27" spans="1:10" s="2" customFormat="1" ht="38.25">
      <c r="A27" s="28">
        <v>23</v>
      </c>
      <c r="B27" s="45" t="str">
        <f>zbiorówka!B27</f>
        <v>Model kryształu diamentu</v>
      </c>
      <c r="C27" s="25" t="str">
        <f>zbiorówka!C27</f>
        <v>Model przedstawiający strukturę krystaliczną diamentu.</v>
      </c>
      <c r="D27" s="50">
        <v>1</v>
      </c>
      <c r="E27" s="26">
        <f>zbiorówka!E27</f>
        <v>0</v>
      </c>
      <c r="F27" s="26">
        <f t="shared" si="0"/>
        <v>0</v>
      </c>
      <c r="G27" s="27">
        <f>zbiorówka!G27</f>
        <v>0</v>
      </c>
      <c r="H27" s="22">
        <f t="shared" si="1"/>
        <v>0</v>
      </c>
      <c r="I27" s="19">
        <f t="shared" si="2"/>
        <v>0</v>
      </c>
      <c r="J27" s="29">
        <f t="shared" si="3"/>
        <v>0</v>
      </c>
    </row>
    <row r="28" spans="1:10" s="2" customFormat="1" ht="51">
      <c r="A28" s="28">
        <v>24</v>
      </c>
      <c r="B28" s="45" t="str">
        <f>zbiorówka!B28</f>
        <v>Modele atomów - zestaw podstawowy</v>
      </c>
      <c r="C28" s="25" t="str">
        <f>zbiorówka!C28</f>
        <v>Zestaw kulek  i łączników z tworzywa sztucznego, pozwalających na budowę modeli atomów. W zestawie min. 75 różnego rodzaju kulek oraz ok.35 łączników (min 110 elementów).Całość zapakowana w pojemnik</v>
      </c>
      <c r="D28" s="50">
        <v>15</v>
      </c>
      <c r="E28" s="26">
        <f>zbiorówka!E28</f>
        <v>0</v>
      </c>
      <c r="F28" s="26">
        <f t="shared" si="0"/>
        <v>0</v>
      </c>
      <c r="G28" s="27">
        <f>zbiorówka!G28</f>
        <v>0</v>
      </c>
      <c r="H28" s="22">
        <f t="shared" si="1"/>
        <v>0</v>
      </c>
      <c r="I28" s="19">
        <f t="shared" si="2"/>
        <v>0</v>
      </c>
      <c r="J28" s="29">
        <f t="shared" si="3"/>
        <v>0</v>
      </c>
    </row>
    <row r="29" spans="1:10" s="2" customFormat="1" ht="51">
      <c r="A29" s="28">
        <v>25</v>
      </c>
      <c r="B29" s="45" t="str">
        <f>zbiorówka!B29</f>
        <v>Komplet szpatułek i łyżeczek do chemii</v>
      </c>
      <c r="C29" s="25" t="str">
        <f>zbiorówka!C29</f>
        <v xml:space="preserve">Zestaw zawiera co najmniej: 3 szt. różnie zgiętych łyżeczek do spalań oraz 3 szt. różnych rodzajów szpatułek.   </v>
      </c>
      <c r="D29" s="50">
        <v>1</v>
      </c>
      <c r="E29" s="26">
        <f>zbiorówka!E29</f>
        <v>0</v>
      </c>
      <c r="F29" s="26">
        <f t="shared" si="0"/>
        <v>0</v>
      </c>
      <c r="G29" s="27">
        <f>zbiorówka!G29</f>
        <v>0</v>
      </c>
      <c r="H29" s="22">
        <f t="shared" si="1"/>
        <v>0</v>
      </c>
      <c r="I29" s="19">
        <f t="shared" si="2"/>
        <v>0</v>
      </c>
      <c r="J29" s="29">
        <f t="shared" si="3"/>
        <v>0</v>
      </c>
    </row>
    <row r="30" spans="1:10" s="2" customFormat="1" ht="51">
      <c r="A30" s="28">
        <v>26</v>
      </c>
      <c r="B30" s="45" t="str">
        <f>zbiorówka!B30</f>
        <v>Modele atomów - zestaw poszerzony</v>
      </c>
      <c r="C30" s="25" t="str">
        <f>zbiorówka!C30</f>
        <v>Zestaw kulek i łączników z tworzywa sztucznego, pozwalających na budowę modeli atomów. W zestawie min. 350 różnych kulek oraz 180 łączników - łącznie min 530 elementów. Całość zapakowana w pojemnik.</v>
      </c>
      <c r="D30" s="50">
        <v>1</v>
      </c>
      <c r="E30" s="26">
        <f>zbiorówka!E30</f>
        <v>0</v>
      </c>
      <c r="F30" s="26">
        <f t="shared" si="0"/>
        <v>0</v>
      </c>
      <c r="G30" s="27">
        <f>zbiorówka!G30</f>
        <v>0</v>
      </c>
      <c r="H30" s="22">
        <f t="shared" si="1"/>
        <v>0</v>
      </c>
      <c r="I30" s="19">
        <f t="shared" si="2"/>
        <v>0</v>
      </c>
      <c r="J30" s="29">
        <f t="shared" si="3"/>
        <v>0</v>
      </c>
    </row>
    <row r="31" spans="1:10" s="2" customFormat="1" ht="63.75">
      <c r="A31" s="28">
        <v>27</v>
      </c>
      <c r="B31" s="45" t="str">
        <f>zbiorówka!B31</f>
        <v xml:space="preserve">Zestaw odczynników i chemikaliów do nauki chemii w szkołach  </v>
      </c>
      <c r="C31" s="25" t="str">
        <f>zbiorówka!C31</f>
        <v>Zestaw odczynników, wskaźników, chemikaliów, substancji - do nauki chemii zgodnie z podstawą programową szkoły podstawowej. Minimum 50 pozycji.</v>
      </c>
      <c r="D31" s="50">
        <v>1</v>
      </c>
      <c r="E31" s="26">
        <f>zbiorówka!E31</f>
        <v>0</v>
      </c>
      <c r="F31" s="26">
        <f t="shared" si="0"/>
        <v>0</v>
      </c>
      <c r="G31" s="27">
        <f>zbiorówka!G31</f>
        <v>0</v>
      </c>
      <c r="H31" s="22">
        <f t="shared" si="1"/>
        <v>0</v>
      </c>
      <c r="I31" s="19">
        <f t="shared" si="2"/>
        <v>0</v>
      </c>
      <c r="J31" s="29">
        <f t="shared" si="3"/>
        <v>0</v>
      </c>
    </row>
    <row r="32" spans="1:10" s="2" customFormat="1" ht="114.75">
      <c r="A32" s="28">
        <v>28</v>
      </c>
      <c r="B32" s="45" t="str">
        <f>zbiorówka!B32</f>
        <v>Statyw laboratoryjny szkolny z wyposażeniem</v>
      </c>
      <c r="C32" s="25" t="str">
        <f>zbiorówka!C32</f>
        <v>W skład zestawu wchodzą:
- statyw - metalowa podstawa z prętem
- łącznik krzyżowy 5szt.
- łapa do kolb duża
- łapa do kolb mała
-łapa do biuret podwójna
-łapa do chłodnic
-pierścień zamknięty o średnicy ok 9 cm
-pierścień otwarty o średnicy ok 6 cm</v>
      </c>
      <c r="D32" s="50">
        <v>6</v>
      </c>
      <c r="E32" s="26">
        <f>zbiorówka!E32</f>
        <v>0</v>
      </c>
      <c r="F32" s="26">
        <f t="shared" si="0"/>
        <v>0</v>
      </c>
      <c r="G32" s="27">
        <f>zbiorówka!G32</f>
        <v>0</v>
      </c>
      <c r="H32" s="22">
        <f t="shared" si="1"/>
        <v>0</v>
      </c>
      <c r="I32" s="19">
        <f t="shared" si="2"/>
        <v>0</v>
      </c>
      <c r="J32" s="29">
        <f t="shared" si="3"/>
        <v>0</v>
      </c>
    </row>
    <row r="33" spans="1:10" s="2" customFormat="1" ht="63.75">
      <c r="A33" s="28">
        <v>29</v>
      </c>
      <c r="B33" s="45" t="str">
        <f>zbiorówka!B33</f>
        <v>Statyw demonstracyjny</v>
      </c>
      <c r="C33" s="25" t="str">
        <f>zbiorówka!C33</f>
        <v>W skład zestawu wchodzą:
- statyw - metalowa podstawa z prętem
- łącznik krzyżowy min. 5szt.
- łapy do szkła laboratoryjnego - min. 2 szt
-pierścienie o różnych średnicach - 3 szt</v>
      </c>
      <c r="D33" s="50">
        <v>1</v>
      </c>
      <c r="E33" s="26">
        <f>zbiorówka!E33</f>
        <v>0</v>
      </c>
      <c r="F33" s="26">
        <f t="shared" si="0"/>
        <v>0</v>
      </c>
      <c r="G33" s="27">
        <f>zbiorówka!G33</f>
        <v>0</v>
      </c>
      <c r="H33" s="22">
        <f t="shared" si="1"/>
        <v>0</v>
      </c>
      <c r="I33" s="19">
        <f t="shared" si="2"/>
        <v>0</v>
      </c>
      <c r="J33" s="29">
        <f t="shared" si="3"/>
        <v>0</v>
      </c>
    </row>
    <row r="34" spans="1:10" s="2" customFormat="1" ht="51">
      <c r="A34" s="28">
        <v>30</v>
      </c>
      <c r="B34" s="45" t="str">
        <f>zbiorówka!B34</f>
        <v xml:space="preserve">Podnośnik laboratoryjny stal nierdzewna </v>
      </c>
      <c r="C34" s="25" t="str">
        <f>zbiorówka!C34</f>
        <v>Podnośnik mechaniczny - laboratoryjny. Stolik i podstawa wykonane ze stali nierdzewnej. Płynna regulacja wysokości. Zakres regulacji: max. 250 mm. Wymiary stolika: ok.150 x 150 mm</v>
      </c>
      <c r="D34" s="50">
        <v>0</v>
      </c>
      <c r="E34" s="26">
        <f>zbiorówka!E34</f>
        <v>0</v>
      </c>
      <c r="F34" s="26">
        <f t="shared" si="0"/>
        <v>0</v>
      </c>
      <c r="G34" s="27">
        <f>zbiorówka!G34</f>
        <v>0</v>
      </c>
      <c r="H34" s="22">
        <f t="shared" si="1"/>
        <v>0</v>
      </c>
      <c r="I34" s="19">
        <f t="shared" si="2"/>
        <v>0</v>
      </c>
      <c r="J34" s="29">
        <f t="shared" si="3"/>
        <v>0</v>
      </c>
    </row>
    <row r="35" spans="1:10" s="2" customFormat="1" ht="76.5">
      <c r="A35" s="28">
        <v>31</v>
      </c>
      <c r="B35" s="45" t="str">
        <f>zbiorówka!B35</f>
        <v>Układ okresowy pierwiastków chemicznych - część chemiczna</v>
      </c>
      <c r="C35" s="25" t="str">
        <f>zbiorówka!C35</f>
        <v>Plansza dydaktyczna jednostronna w formacie min 200cm x 140 cm prezentująca część chemiczną układu okresowego pierwiastków.</v>
      </c>
      <c r="D35" s="50">
        <v>1</v>
      </c>
      <c r="E35" s="26">
        <f>zbiorówka!E35</f>
        <v>0</v>
      </c>
      <c r="F35" s="26">
        <f t="shared" si="0"/>
        <v>0</v>
      </c>
      <c r="G35" s="27">
        <f>zbiorówka!G35</f>
        <v>0</v>
      </c>
      <c r="H35" s="22">
        <f t="shared" si="1"/>
        <v>0</v>
      </c>
      <c r="I35" s="19">
        <f t="shared" si="2"/>
        <v>0</v>
      </c>
      <c r="J35" s="29">
        <f t="shared" si="3"/>
        <v>0</v>
      </c>
    </row>
    <row r="36" spans="1:10" s="2" customFormat="1" ht="38.25">
      <c r="A36" s="28">
        <v>32</v>
      </c>
      <c r="B36" s="45" t="str">
        <f>zbiorówka!B36</f>
        <v>Tabela rozpuszczalności</v>
      </c>
      <c r="C36" s="25" t="str">
        <f>zbiorówka!C36</f>
        <v>Plansza dydaktyczna w formacie min 100x70 cm, foliowana, oprawiona, z możliwością zawieszania</v>
      </c>
      <c r="D36" s="50">
        <v>1</v>
      </c>
      <c r="E36" s="26">
        <f>zbiorówka!E36</f>
        <v>0</v>
      </c>
      <c r="F36" s="26">
        <f t="shared" si="0"/>
        <v>0</v>
      </c>
      <c r="G36" s="27">
        <f>zbiorówka!G36</f>
        <v>0</v>
      </c>
      <c r="H36" s="22">
        <f t="shared" si="1"/>
        <v>0</v>
      </c>
      <c r="I36" s="19">
        <f t="shared" si="2"/>
        <v>0</v>
      </c>
      <c r="J36" s="29">
        <f t="shared" si="3"/>
        <v>0</v>
      </c>
    </row>
    <row r="37" spans="1:10" s="2" customFormat="1" ht="89.25">
      <c r="A37" s="28">
        <v>33</v>
      </c>
      <c r="B37" s="45" t="str">
        <f>zbiorówka!B37</f>
        <v>Komplet plansz do chemii</v>
      </c>
      <c r="C37" s="25" t="str">
        <f>zbiorówka!C37</f>
        <v>Zestaw plansz chemicznych o wymiarach min 70cm x 100cm:
1.Tabela rozpuszczalności
2.Układ okresowy pierwiastków
3.Skala elektroujemności według Paulinga
4.Wiązania chemiczne
5.Kwasy nieorganiczne (beztlenowe)
6.Budowa materii</v>
      </c>
      <c r="D37" s="50">
        <v>1</v>
      </c>
      <c r="E37" s="26">
        <f>zbiorówka!E37</f>
        <v>0</v>
      </c>
      <c r="F37" s="26">
        <f t="shared" si="0"/>
        <v>0</v>
      </c>
      <c r="G37" s="27">
        <f>zbiorówka!G37</f>
        <v>0</v>
      </c>
      <c r="H37" s="22">
        <f t="shared" si="1"/>
        <v>0</v>
      </c>
      <c r="I37" s="19">
        <f t="shared" si="2"/>
        <v>0</v>
      </c>
      <c r="J37" s="29">
        <f t="shared" si="3"/>
        <v>0</v>
      </c>
    </row>
    <row r="38" spans="1:10" s="2" customFormat="1" ht="51">
      <c r="A38" s="28">
        <v>34</v>
      </c>
      <c r="B38" s="45" t="str">
        <f>zbiorówka!B38</f>
        <v>Plansze interaktywne chemia</v>
      </c>
      <c r="C38" s="25" t="str">
        <f>zbiorówka!C38</f>
        <v>Program edukacyjny, tematyka - chemia -poziom szkoła podstawowa. W programie ilustracje, fotografie, animacje, filmy pokazujące np. doświadczenia chemiczne, reakcje chemiczne, budowę atomów i cząsteczek, tabelę rozpuszczalności, przykłady zastosowań substancji i procesów chemicznych w życiu codziennym
Program współpracuje z rzutnikiem lub tablicą interaktywną.</v>
      </c>
      <c r="D38" s="50">
        <v>1</v>
      </c>
      <c r="E38" s="26">
        <f>zbiorówka!E38</f>
        <v>0</v>
      </c>
      <c r="F38" s="26">
        <f t="shared" si="0"/>
        <v>0</v>
      </c>
      <c r="G38" s="27">
        <f>zbiorówka!G38</f>
        <v>0</v>
      </c>
      <c r="H38" s="22">
        <f t="shared" si="1"/>
        <v>0</v>
      </c>
      <c r="I38" s="19">
        <f t="shared" si="2"/>
        <v>0</v>
      </c>
      <c r="J38" s="29">
        <f t="shared" si="3"/>
        <v>0</v>
      </c>
    </row>
    <row r="39" spans="1:10" s="2" customFormat="1" ht="38.25">
      <c r="A39" s="28">
        <v>35</v>
      </c>
      <c r="B39" s="45" t="str">
        <f>zbiorówka!B39</f>
        <v>Waga szkolna elektroniczna 500g/0.1g</v>
      </c>
      <c r="C39" s="25" t="str">
        <f>zbiorówka!C39</f>
        <v xml:space="preserve">Wyświetlacz cyfrowy, Zasilanie: bateria., Maksymalne obciążenie 500g, Dokładność 0.1g, </v>
      </c>
      <c r="D39" s="50">
        <v>0</v>
      </c>
      <c r="E39" s="26">
        <f>zbiorówka!E39</f>
        <v>0</v>
      </c>
      <c r="F39" s="26">
        <f t="shared" si="0"/>
        <v>0</v>
      </c>
      <c r="G39" s="27">
        <f>zbiorówka!G39</f>
        <v>0</v>
      </c>
      <c r="H39" s="22">
        <f t="shared" si="1"/>
        <v>0</v>
      </c>
      <c r="I39" s="19">
        <f t="shared" si="2"/>
        <v>0</v>
      </c>
      <c r="J39" s="29">
        <f t="shared" si="3"/>
        <v>0</v>
      </c>
    </row>
    <row r="40" spans="1:10" s="2" customFormat="1" ht="38.25">
      <c r="A40" s="28">
        <v>36</v>
      </c>
      <c r="B40" s="45" t="str">
        <f>zbiorówka!B40</f>
        <v>Waga szalkowa laboratoryjna szkolna 500g</v>
      </c>
      <c r="C40" s="25" t="str">
        <f>zbiorówka!C40</f>
        <v>Waga szalkowa laboratoryjna. Zestaw zawiera ok.20 odważników od 10 mg do 200 g. Udźwig: 500g. Podziałka: 20mg</v>
      </c>
      <c r="D40" s="50">
        <v>0</v>
      </c>
      <c r="E40" s="26">
        <f>zbiorówka!E40</f>
        <v>0</v>
      </c>
      <c r="F40" s="26">
        <f t="shared" si="0"/>
        <v>0</v>
      </c>
      <c r="G40" s="27">
        <f>zbiorówka!G40</f>
        <v>0</v>
      </c>
      <c r="H40" s="22">
        <f t="shared" si="1"/>
        <v>0</v>
      </c>
      <c r="I40" s="19">
        <f t="shared" si="2"/>
        <v>0</v>
      </c>
      <c r="J40" s="29">
        <f t="shared" si="3"/>
        <v>0</v>
      </c>
    </row>
    <row r="41" spans="1:10" s="2" customFormat="1" ht="51">
      <c r="A41" s="28">
        <v>37</v>
      </c>
      <c r="B41" s="45" t="str">
        <f>zbiorówka!B41</f>
        <v>Zasilacz laboratoryjny prądu stałego 15V max 3A</v>
      </c>
      <c r="C41" s="25" t="str">
        <f>zbiorówka!C41</f>
        <v>Zasilacz laboratoryjny prądu stałego, z płynną regulacją. Wskaźniki cyfrowe 2xLCD niezależne. Specyfikacja techniczna: Napięcie wyjściowe: 0-30V, Prąd wyjściowy (max): 5A.</v>
      </c>
      <c r="D41" s="50">
        <v>0</v>
      </c>
      <c r="E41" s="26">
        <f>zbiorówka!E41</f>
        <v>0</v>
      </c>
      <c r="F41" s="26">
        <f t="shared" si="0"/>
        <v>0</v>
      </c>
      <c r="G41" s="27">
        <f>zbiorówka!G41</f>
        <v>0</v>
      </c>
      <c r="H41" s="22">
        <f t="shared" si="1"/>
        <v>0</v>
      </c>
      <c r="I41" s="19">
        <f t="shared" si="2"/>
        <v>0</v>
      </c>
      <c r="J41" s="29">
        <f t="shared" si="3"/>
        <v>0</v>
      </c>
    </row>
    <row r="42" spans="1:10" s="2" customFormat="1" ht="25.5">
      <c r="A42" s="28">
        <v>38</v>
      </c>
      <c r="B42" s="45" t="str">
        <f>zbiorówka!B42</f>
        <v>Okulary ochronne</v>
      </c>
      <c r="C42" s="25" t="str">
        <f>zbiorówka!C42</f>
        <v>Okulary ochronne z otworami wentylacyjnymi</v>
      </c>
      <c r="D42" s="50">
        <v>30</v>
      </c>
      <c r="E42" s="26">
        <f>zbiorówka!E42</f>
        <v>0</v>
      </c>
      <c r="F42" s="26">
        <f t="shared" si="0"/>
        <v>0</v>
      </c>
      <c r="G42" s="27">
        <f>zbiorówka!G42</f>
        <v>0</v>
      </c>
      <c r="H42" s="22">
        <f t="shared" si="1"/>
        <v>0</v>
      </c>
      <c r="I42" s="19">
        <f t="shared" si="2"/>
        <v>0</v>
      </c>
      <c r="J42" s="29">
        <f t="shared" si="3"/>
        <v>0</v>
      </c>
    </row>
    <row r="43" spans="1:10" s="2" customFormat="1" ht="25.5">
      <c r="A43" s="28">
        <v>39</v>
      </c>
      <c r="B43" s="45" t="str">
        <f>zbiorówka!B43</f>
        <v>Fartuchy ochronne</v>
      </c>
      <c r="C43" s="25" t="str">
        <f>zbiorówka!C43</f>
        <v>Fartuch z białego płótna (100% bawełna) z długimi rękawami, trzema kieszeniami, paskiem regulującym obwód oraz zapinane na guziki.</v>
      </c>
      <c r="D43" s="50">
        <v>30</v>
      </c>
      <c r="E43" s="26">
        <f>zbiorówka!E43</f>
        <v>0</v>
      </c>
      <c r="F43" s="26">
        <f t="shared" si="0"/>
        <v>0</v>
      </c>
      <c r="G43" s="27">
        <f>zbiorówka!G43</f>
        <v>0</v>
      </c>
      <c r="H43" s="22">
        <f t="shared" si="1"/>
        <v>0</v>
      </c>
      <c r="I43" s="19">
        <f t="shared" si="2"/>
        <v>0</v>
      </c>
      <c r="J43" s="29">
        <f t="shared" si="3"/>
        <v>0</v>
      </c>
    </row>
    <row r="44" spans="1:10" s="2" customFormat="1" ht="76.5">
      <c r="A44" s="28">
        <v>40</v>
      </c>
      <c r="B44" s="45" t="str">
        <f>zbiorówka!B44</f>
        <v>Apteczka</v>
      </c>
      <c r="C44" s="25" t="str">
        <f>zbiorówka!C44</f>
        <v>Apteczka w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44" s="50">
        <v>1</v>
      </c>
      <c r="E44" s="26">
        <f>zbiorówka!E44</f>
        <v>0</v>
      </c>
      <c r="F44" s="26">
        <f t="shared" si="0"/>
        <v>0</v>
      </c>
      <c r="G44" s="27">
        <f>zbiorówka!G44</f>
        <v>0</v>
      </c>
      <c r="H44" s="22">
        <f t="shared" si="1"/>
        <v>0</v>
      </c>
      <c r="I44" s="19">
        <f t="shared" si="2"/>
        <v>0</v>
      </c>
      <c r="J44" s="29">
        <f t="shared" si="3"/>
        <v>0</v>
      </c>
    </row>
    <row r="45" spans="1:10" s="2" customFormat="1" ht="25.5">
      <c r="A45" s="28">
        <v>41</v>
      </c>
      <c r="B45" s="45" t="str">
        <f>zbiorówka!B45</f>
        <v>Rękawiczki lateksowe</v>
      </c>
      <c r="C45" s="25" t="str">
        <f>zbiorówka!C45</f>
        <v>Rękawice laboratoryjne, cienkie, elastyczne. 100 szt w opakowaniu</v>
      </c>
      <c r="D45" s="50">
        <v>1</v>
      </c>
      <c r="E45" s="26">
        <f>zbiorówka!E45</f>
        <v>0</v>
      </c>
      <c r="F45" s="26">
        <f t="shared" si="0"/>
        <v>0</v>
      </c>
      <c r="G45" s="27">
        <f>zbiorówka!G45</f>
        <v>0</v>
      </c>
      <c r="H45" s="22">
        <f t="shared" si="1"/>
        <v>0</v>
      </c>
      <c r="I45" s="19">
        <f t="shared" si="2"/>
        <v>0</v>
      </c>
      <c r="J45" s="29">
        <f t="shared" si="3"/>
        <v>0</v>
      </c>
    </row>
    <row r="46" spans="1:10" s="2" customFormat="1" ht="38.25">
      <c r="A46" s="28">
        <v>42</v>
      </c>
      <c r="B46" s="45" t="str">
        <f>zbiorówka!B46</f>
        <v>Rękawice do gorących przedmiotów</v>
      </c>
      <c r="C46" s="25" t="str">
        <f>zbiorówka!C46</f>
        <v>Rękawice termiczne wykonane z grubej bawełny frotte, ciepło kontaktowe do 250° C</v>
      </c>
      <c r="D46" s="50">
        <v>10</v>
      </c>
      <c r="E46" s="26">
        <f>zbiorówka!E46</f>
        <v>0</v>
      </c>
      <c r="F46" s="26">
        <f t="shared" si="0"/>
        <v>0</v>
      </c>
      <c r="G46" s="27">
        <f>zbiorówka!G46</f>
        <v>0</v>
      </c>
      <c r="H46" s="22">
        <f t="shared" si="1"/>
        <v>0</v>
      </c>
      <c r="I46" s="19">
        <f t="shared" si="2"/>
        <v>0</v>
      </c>
      <c r="J46" s="29">
        <f t="shared" si="3"/>
        <v>0</v>
      </c>
    </row>
    <row r="47" spans="1:10" s="2" customFormat="1" ht="32.25" customHeight="1">
      <c r="A47" s="28">
        <v>43</v>
      </c>
      <c r="B47" s="45" t="str">
        <f>zbiorówka!B47</f>
        <v>Parafilm</v>
      </c>
      <c r="C47" s="25" t="str">
        <f>zbiorówka!C47</f>
        <v>Parafilm  do uszczelniania szkła i plastików laboratoryjnych  Szerokość rolki: ok.50 mm Długość rolki: min 75 m</v>
      </c>
      <c r="D47" s="50">
        <v>1</v>
      </c>
      <c r="E47" s="26">
        <f>zbiorówka!E47</f>
        <v>0</v>
      </c>
      <c r="F47" s="26">
        <f t="shared" si="0"/>
        <v>0</v>
      </c>
      <c r="G47" s="27">
        <f>zbiorówka!G47</f>
        <v>0</v>
      </c>
      <c r="H47" s="22">
        <f t="shared" si="1"/>
        <v>0</v>
      </c>
      <c r="I47" s="19">
        <f t="shared" si="2"/>
        <v>0</v>
      </c>
      <c r="J47" s="29">
        <f t="shared" si="3"/>
        <v>0</v>
      </c>
    </row>
    <row r="48" spans="1:10" s="1" customFormat="1" ht="38.25">
      <c r="A48" s="28">
        <v>44</v>
      </c>
      <c r="B48" s="45" t="str">
        <f>zbiorówka!B48</f>
        <v xml:space="preserve">Mata z włókniny chłonnej </v>
      </c>
      <c r="C48" s="25" t="str">
        <f>zbiorówka!C48</f>
        <v>Mata z włókniny chłonnej, absorbująca chemikalia (uniwersalna),wymiar ok.40 cmx50 min 100mat w opakowaniu</v>
      </c>
      <c r="D48" s="50">
        <v>1</v>
      </c>
      <c r="E48" s="26">
        <f>zbiorówka!E48</f>
        <v>0</v>
      </c>
      <c r="F48" s="26">
        <f t="shared" si="0"/>
        <v>0</v>
      </c>
      <c r="G48" s="27">
        <f>zbiorówka!G48</f>
        <v>0</v>
      </c>
      <c r="H48" s="22">
        <f t="shared" si="1"/>
        <v>0</v>
      </c>
      <c r="I48" s="19">
        <f t="shared" si="2"/>
        <v>0</v>
      </c>
      <c r="J48" s="29">
        <f t="shared" si="3"/>
        <v>0</v>
      </c>
    </row>
    <row r="49" spans="1:10" ht="76.5">
      <c r="A49" s="28">
        <v>45</v>
      </c>
      <c r="B49" s="45" t="str">
        <f>zbiorówka!B49</f>
        <v>Palnik Bunsena (z wkładami wymiennymi)</v>
      </c>
      <c r="C49" s="25" t="str">
        <f>zbiorówka!C49</f>
        <v>W zestawie:
Palnik laboratoryjny
Kartusz gazowy
Dane techniczne:
Temperatura płomienia 1700oC
Kartusz 230g / 410 ml30% propan , 70% butan</v>
      </c>
      <c r="D49" s="50">
        <v>0</v>
      </c>
      <c r="E49" s="26">
        <f>zbiorówka!E49</f>
        <v>0</v>
      </c>
      <c r="F49" s="26">
        <f t="shared" ref="F49:F51" si="4">E49*D49</f>
        <v>0</v>
      </c>
      <c r="G49" s="27">
        <f>zbiorówka!G49</f>
        <v>0</v>
      </c>
      <c r="H49" s="22">
        <f t="shared" ref="H49:H51" si="5">J49-F49</f>
        <v>0</v>
      </c>
      <c r="I49" s="19">
        <f t="shared" ref="I49:I51" si="6">E49*G49%+E49</f>
        <v>0</v>
      </c>
      <c r="J49" s="29">
        <f t="shared" ref="J49:J51" si="7">I49*D49</f>
        <v>0</v>
      </c>
    </row>
    <row r="50" spans="1:10" ht="34.5" customHeight="1">
      <c r="A50" s="28">
        <v>46</v>
      </c>
      <c r="B50" s="45" t="str">
        <f>zbiorówka!B50</f>
        <v>Czasza grzejna</v>
      </c>
      <c r="C50" s="25" t="str">
        <f>zbiorówka!C50</f>
        <v>Elektryczny płaszcz grzewczy z regulacją mocy, do max 4500C</v>
      </c>
      <c r="D50" s="50">
        <v>2</v>
      </c>
      <c r="E50" s="26">
        <f>zbiorówka!E50</f>
        <v>0</v>
      </c>
      <c r="F50" s="26">
        <f t="shared" si="4"/>
        <v>0</v>
      </c>
      <c r="G50" s="27">
        <f>zbiorówka!G50</f>
        <v>0</v>
      </c>
      <c r="H50" s="22">
        <f t="shared" si="5"/>
        <v>0</v>
      </c>
      <c r="I50" s="19">
        <f t="shared" si="6"/>
        <v>0</v>
      </c>
      <c r="J50" s="29">
        <f t="shared" si="7"/>
        <v>0</v>
      </c>
    </row>
    <row r="51" spans="1:10" ht="64.5" thickBot="1">
      <c r="A51" s="30">
        <v>47</v>
      </c>
      <c r="B51" s="46" t="str">
        <f>zbiorówka!B51</f>
        <v>Butla z kranikiem do wody destylowanej (10l)</v>
      </c>
      <c r="C51" s="37" t="str">
        <f>zbiorówka!C51</f>
        <v>Butla do wody destylowanej z kranem, pojemność 10l, z tworzywa, szyja gwintowana z nakrętką, uchwyt do przenoszenia</v>
      </c>
      <c r="D51" s="51">
        <v>1</v>
      </c>
      <c r="E51" s="38">
        <f>zbiorówka!E51</f>
        <v>0</v>
      </c>
      <c r="F51" s="38">
        <f t="shared" si="4"/>
        <v>0</v>
      </c>
      <c r="G51" s="39">
        <f>zbiorówka!G51</f>
        <v>0</v>
      </c>
      <c r="H51" s="35">
        <f t="shared" si="5"/>
        <v>0</v>
      </c>
      <c r="I51" s="33">
        <f t="shared" si="6"/>
        <v>0</v>
      </c>
      <c r="J51" s="36">
        <f t="shared" si="7"/>
        <v>0</v>
      </c>
    </row>
    <row r="52" spans="1:10">
      <c r="F52" s="9">
        <f>SUM(F5:F51)</f>
        <v>0</v>
      </c>
      <c r="H52" s="9">
        <f>SUM(H5:H51)</f>
        <v>0</v>
      </c>
      <c r="J52" s="9">
        <f>SUM(J5:J51)</f>
        <v>0</v>
      </c>
    </row>
  </sheetData>
  <mergeCells count="3">
    <mergeCell ref="C1:J1"/>
    <mergeCell ref="C2:J2"/>
    <mergeCell ref="D3:F3"/>
  </mergeCells>
  <pageMargins left="0.7" right="0.7" top="0.75" bottom="0.75" header="0.3" footer="0.3"/>
  <pageSetup scale="51" orientation="landscape" r:id="rId1"/>
  <headerFooter>
    <oddHeader>&amp;L13/PN/J/2019</oddHeader>
    <oddFooter>&amp;L&amp;P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70" zoomScaleNormal="70" workbookViewId="0">
      <pane ySplit="4" topLeftCell="A5" activePane="bottomLeft" state="frozen"/>
      <selection activeCell="N13" sqref="N13"/>
      <selection pane="bottomLeft" activeCell="N13" sqref="N13"/>
    </sheetView>
  </sheetViews>
  <sheetFormatPr defaultColWidth="9" defaultRowHeight="14.25"/>
  <cols>
    <col min="1" max="1" width="5.625" style="7" customWidth="1"/>
    <col min="2" max="2" width="13.625" style="47" customWidth="1"/>
    <col min="3" max="3" width="96.125" style="7" customWidth="1"/>
    <col min="4" max="4" width="11.75" style="7" customWidth="1"/>
    <col min="5" max="5" width="11.875" style="7" customWidth="1"/>
    <col min="6" max="6" width="12" style="7" customWidth="1"/>
    <col min="7" max="7" width="10.25" style="8" bestFit="1" customWidth="1"/>
    <col min="8" max="8" width="12.25" style="7" customWidth="1"/>
    <col min="9" max="9" width="11.75" style="7" customWidth="1"/>
    <col min="10" max="10" width="12.125" style="7" bestFit="1" customWidth="1"/>
    <col min="11" max="16384" width="9" style="7"/>
  </cols>
  <sheetData>
    <row r="1" spans="1:10" s="5" customFormat="1" ht="15">
      <c r="A1" s="4"/>
      <c r="B1" s="40"/>
      <c r="C1" s="92" t="s">
        <v>9</v>
      </c>
      <c r="D1" s="92"/>
      <c r="E1" s="92"/>
      <c r="F1" s="92"/>
      <c r="G1" s="92"/>
      <c r="H1" s="92"/>
      <c r="I1" s="92"/>
    </row>
    <row r="2" spans="1:10" s="5" customFormat="1" ht="15">
      <c r="A2" s="6"/>
      <c r="B2" s="41"/>
      <c r="C2" s="95" t="s">
        <v>16</v>
      </c>
      <c r="D2" s="95"/>
      <c r="E2" s="95"/>
      <c r="F2" s="95"/>
      <c r="G2" s="95"/>
      <c r="H2" s="95"/>
      <c r="I2" s="95"/>
    </row>
    <row r="3" spans="1:10" s="5" customFormat="1" ht="15.75" thickBot="1">
      <c r="A3" s="6"/>
      <c r="B3" s="41"/>
      <c r="C3" s="10"/>
      <c r="D3" s="94"/>
      <c r="E3" s="94"/>
      <c r="F3" s="94"/>
      <c r="G3" s="11"/>
      <c r="H3" s="11"/>
      <c r="I3" s="11"/>
    </row>
    <row r="4" spans="1:10" customFormat="1" ht="38.25">
      <c r="A4" s="12"/>
      <c r="B4" s="42"/>
      <c r="C4" s="13"/>
      <c r="D4" s="13" t="s">
        <v>3</v>
      </c>
      <c r="E4" s="14" t="s">
        <v>4</v>
      </c>
      <c r="F4" s="14" t="s">
        <v>5</v>
      </c>
      <c r="G4" s="15" t="s">
        <v>6</v>
      </c>
      <c r="H4" s="15" t="s">
        <v>18</v>
      </c>
      <c r="I4" s="14" t="s">
        <v>7</v>
      </c>
      <c r="J4" s="16" t="s">
        <v>8</v>
      </c>
    </row>
    <row r="5" spans="1:10" s="2" customFormat="1" ht="51">
      <c r="A5" s="28">
        <v>1</v>
      </c>
      <c r="B5" s="45" t="str">
        <f>zbiorówka!B5</f>
        <v>Chemia - Zestaw do doświadczeń chemicznych</v>
      </c>
      <c r="C5" s="25" t="str">
        <f>zbiorówka!C5</f>
        <v>Zestaw szkła i sprzętu laboratoryjnego dla grupy 2-4 osób do doświadczeń z chemii dostosowany do wykonania doświadczeń odpowiadających podstawie programowej dla szkół podstawowych. Zestaw w opakowaniu przenośnym, wyłożony gąbką.</v>
      </c>
      <c r="D5" s="88">
        <v>1</v>
      </c>
      <c r="E5" s="26">
        <f>zbiorówka!E5</f>
        <v>0</v>
      </c>
      <c r="F5" s="26">
        <f>E5*D5</f>
        <v>0</v>
      </c>
      <c r="G5" s="27">
        <f>zbiorówka!G5</f>
        <v>0</v>
      </c>
      <c r="H5" s="22">
        <f>J5-F5</f>
        <v>0</v>
      </c>
      <c r="I5" s="19">
        <f>E5*G5%+E5</f>
        <v>0</v>
      </c>
      <c r="J5" s="29">
        <f>I5*D5</f>
        <v>0</v>
      </c>
    </row>
    <row r="6" spans="1:10" s="2" customFormat="1" ht="51">
      <c r="A6" s="28">
        <v>2</v>
      </c>
      <c r="B6" s="45" t="str">
        <f>zbiorówka!B6</f>
        <v>Elektrochemia - Zestaw do ćwiczeń z elektrochemii</v>
      </c>
      <c r="C6" s="25" t="str">
        <f>zbiorówka!C6</f>
        <v xml:space="preserve"> Zestaw do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podstawowych.</v>
      </c>
      <c r="D6" s="88">
        <v>1</v>
      </c>
      <c r="E6" s="26">
        <f>zbiorówka!E6</f>
        <v>0</v>
      </c>
      <c r="F6" s="26">
        <f t="shared" ref="F6:F48" si="0">E6*D6</f>
        <v>0</v>
      </c>
      <c r="G6" s="27">
        <f>zbiorówka!G6</f>
        <v>0</v>
      </c>
      <c r="H6" s="22">
        <f t="shared" ref="H6:H48" si="1">J6-F6</f>
        <v>0</v>
      </c>
      <c r="I6" s="19">
        <f t="shared" ref="I6:I48" si="2">E6*G6%+E6</f>
        <v>0</v>
      </c>
      <c r="J6" s="29">
        <f t="shared" ref="J6:J48" si="3">I6*D6</f>
        <v>0</v>
      </c>
    </row>
    <row r="7" spans="1:10" s="2" customFormat="1" ht="38.25">
      <c r="A7" s="28">
        <v>3</v>
      </c>
      <c r="B7" s="45" t="str">
        <f>zbiorówka!B7</f>
        <v>Przyrząd do elektrolizy</v>
      </c>
      <c r="C7" s="25" t="str">
        <f>zbiorówka!C7</f>
        <v>Przyrząd do elektrolizy w postaci dwóch elektrod osadzonych na
wyprofilowanych ramionach przewodzących umieszczonych na wspornikach w pojemniku plastikowym, w dole pojemnika gniazda przewodów bananowych</v>
      </c>
      <c r="D7" s="88">
        <v>1</v>
      </c>
      <c r="E7" s="26">
        <f>zbiorówka!E7</f>
        <v>0</v>
      </c>
      <c r="F7" s="26">
        <f t="shared" si="0"/>
        <v>0</v>
      </c>
      <c r="G7" s="27">
        <f>zbiorówka!G7</f>
        <v>0</v>
      </c>
      <c r="H7" s="22">
        <f t="shared" si="1"/>
        <v>0</v>
      </c>
      <c r="I7" s="19">
        <f t="shared" si="2"/>
        <v>0</v>
      </c>
      <c r="J7" s="29">
        <f t="shared" si="3"/>
        <v>0</v>
      </c>
    </row>
    <row r="8" spans="1:10" s="2" customFormat="1" ht="38.25">
      <c r="A8" s="28">
        <v>4</v>
      </c>
      <c r="B8" s="45" t="str">
        <f>zbiorówka!B8</f>
        <v>Zestaw do ćwiczeń z elektrolizy</v>
      </c>
      <c r="C8" s="25" t="str">
        <f>zbiorówka!C8</f>
        <v>Zestaw do ćwiczeń z elektrolizy. W zestawie: podstawka do statywu z gniazdami zasilającymi, statyw, naczynie szklane, uchwyt do probówek, probówki (min.2szt.), elektrody, przewody. Zestaw w plastikowej walizce.</v>
      </c>
      <c r="D8" s="88">
        <v>1</v>
      </c>
      <c r="E8" s="26">
        <f>zbiorówka!E8</f>
        <v>0</v>
      </c>
      <c r="F8" s="26">
        <f t="shared" si="0"/>
        <v>0</v>
      </c>
      <c r="G8" s="27">
        <f>zbiorówka!G8</f>
        <v>0</v>
      </c>
      <c r="H8" s="22">
        <f t="shared" si="1"/>
        <v>0</v>
      </c>
      <c r="I8" s="19">
        <f t="shared" si="2"/>
        <v>0</v>
      </c>
      <c r="J8" s="29">
        <f t="shared" si="3"/>
        <v>0</v>
      </c>
    </row>
    <row r="9" spans="1:10" s="2" customFormat="1" ht="76.5">
      <c r="A9" s="28">
        <v>5</v>
      </c>
      <c r="B9" s="45" t="str">
        <f>zbiorówka!B9</f>
        <v>Walizka Ekobadacza do obserwacji oraz badania wód i ph gleb</v>
      </c>
      <c r="C9" s="25" t="str">
        <f>zbiorówka!C9</f>
        <v>Zestaw dydaktyczny do analizy składu chemicznego wody i gleby. W zestawie: 1.szcegółowa instrukcja opisująca metodykę i standardy badań, 2.Kwasomierz Helliga (płytka i płyn), 3. Lupa, 5.Strzykawki: 5ml, 10 ml, 6.Bibuły osuszające 7. Probówki okrągłodenna, probówki płaskodenne z korkami (3szt), 8.Stojak do probówek 9.Łyżeczki do poboru: gleby (1szt), substancji sypkich (3szt.), 10. Komplet (ok.15szt) mianowanych roztworów wskaźników 11. Siateczka do usuwania zanieczyszczeń przy poborze wody 12. Skale wyników badań - barwne, zalaminowane. Zapakowane w przenośny pojemnik plastikowy.</v>
      </c>
      <c r="D9" s="88">
        <v>1</v>
      </c>
      <c r="E9" s="26">
        <f>zbiorówka!E9</f>
        <v>0</v>
      </c>
      <c r="F9" s="26">
        <f t="shared" si="0"/>
        <v>0</v>
      </c>
      <c r="G9" s="27">
        <f>zbiorówka!G9</f>
        <v>0</v>
      </c>
      <c r="H9" s="22">
        <f t="shared" si="1"/>
        <v>0</v>
      </c>
      <c r="I9" s="19">
        <f t="shared" si="2"/>
        <v>0</v>
      </c>
      <c r="J9" s="29">
        <f t="shared" si="3"/>
        <v>0</v>
      </c>
    </row>
    <row r="10" spans="1:10" s="2" customFormat="1" ht="25.5">
      <c r="A10" s="28">
        <v>6</v>
      </c>
      <c r="B10" s="45" t="str">
        <f>zbiorówka!B10</f>
        <v>Próbki paliw - rodzaje paliw</v>
      </c>
      <c r="C10" s="25" t="str">
        <f>zbiorówka!C10</f>
        <v>Zestaw 12 próbek paliw zapakowanych w walizkę/gablotkę z opisem paliw</v>
      </c>
      <c r="D10" s="88">
        <v>1</v>
      </c>
      <c r="E10" s="26">
        <f>zbiorówka!E10</f>
        <v>0</v>
      </c>
      <c r="F10" s="26">
        <f t="shared" si="0"/>
        <v>0</v>
      </c>
      <c r="G10" s="27">
        <f>zbiorówka!G10</f>
        <v>0</v>
      </c>
      <c r="H10" s="22">
        <f t="shared" si="1"/>
        <v>0</v>
      </c>
      <c r="I10" s="19">
        <f t="shared" si="2"/>
        <v>0</v>
      </c>
      <c r="J10" s="29">
        <f t="shared" si="3"/>
        <v>0</v>
      </c>
    </row>
    <row r="11" spans="1:10" s="2" customFormat="1" ht="25.5">
      <c r="A11" s="28">
        <v>7</v>
      </c>
      <c r="B11" s="45" t="str">
        <f>zbiorówka!B11</f>
        <v>Metale i ich stopy</v>
      </c>
      <c r="C11" s="25" t="str">
        <f>zbiorówka!C11</f>
        <v>Zestaw min. 12 płytek z różnych metali i ich stopów, z ich oznaczeniami/nazwami. Płytki w opakowaniu - walizka/skrzynka.</v>
      </c>
      <c r="D11" s="88">
        <v>1</v>
      </c>
      <c r="E11" s="26">
        <f>zbiorówka!E11</f>
        <v>0</v>
      </c>
      <c r="F11" s="26">
        <f t="shared" si="0"/>
        <v>0</v>
      </c>
      <c r="G11" s="27">
        <f>zbiorówka!G11</f>
        <v>0</v>
      </c>
      <c r="H11" s="22">
        <f t="shared" si="1"/>
        <v>0</v>
      </c>
      <c r="I11" s="19">
        <f t="shared" si="2"/>
        <v>0</v>
      </c>
      <c r="J11" s="29">
        <f t="shared" si="3"/>
        <v>0</v>
      </c>
    </row>
    <row r="12" spans="1:10" s="2" customFormat="1" ht="51">
      <c r="A12" s="28">
        <v>8</v>
      </c>
      <c r="B12" s="45" t="str">
        <f>zbiorówka!B12</f>
        <v>Suszarka do próbówek z tacką do ociekania</v>
      </c>
      <c r="C12" s="25" t="str">
        <f>zbiorówka!C12</f>
        <v>Suszarka do próbówek z tacką do ociekania. Końcówki prętów zabezpieczone gumkami. Wymiary orientacyjne: Wysokość ok 45cm, Szerokość: ok35cm, Głębokość: ok15cm</v>
      </c>
      <c r="D12" s="88">
        <v>6</v>
      </c>
      <c r="E12" s="26">
        <f>zbiorówka!E12</f>
        <v>0</v>
      </c>
      <c r="F12" s="26">
        <f t="shared" si="0"/>
        <v>0</v>
      </c>
      <c r="G12" s="27">
        <f>zbiorówka!G12</f>
        <v>0</v>
      </c>
      <c r="H12" s="22">
        <f t="shared" si="1"/>
        <v>0</v>
      </c>
      <c r="I12" s="19">
        <f t="shared" si="2"/>
        <v>0</v>
      </c>
      <c r="J12" s="29">
        <f t="shared" si="3"/>
        <v>0</v>
      </c>
    </row>
    <row r="13" spans="1:10" s="2" customFormat="1" ht="51">
      <c r="A13" s="28">
        <v>9</v>
      </c>
      <c r="B13" s="45" t="str">
        <f>zbiorówka!B13</f>
        <v>Taca do przenoszenia próbówek i odczynników</v>
      </c>
      <c r="C13" s="25" t="str">
        <f>zbiorówka!C13</f>
        <v>Plastikowy pojemnik z uchwytami, po bokach otwory na probówki: 6 otworówxok.20mm, 8otworówxok.16mm, 8otworówxok.8mm Wymiary pojemnika ok.: 30x10x20cm</v>
      </c>
      <c r="D13" s="88">
        <v>6</v>
      </c>
      <c r="E13" s="26">
        <f>zbiorówka!E13</f>
        <v>0</v>
      </c>
      <c r="F13" s="26">
        <f t="shared" si="0"/>
        <v>0</v>
      </c>
      <c r="G13" s="27">
        <f>zbiorówka!G13</f>
        <v>0</v>
      </c>
      <c r="H13" s="22">
        <f t="shared" si="1"/>
        <v>0</v>
      </c>
      <c r="I13" s="19">
        <f t="shared" si="2"/>
        <v>0</v>
      </c>
      <c r="J13" s="29">
        <f t="shared" si="3"/>
        <v>0</v>
      </c>
    </row>
    <row r="14" spans="1:10" s="2" customFormat="1" ht="25.5">
      <c r="A14" s="28">
        <v>10</v>
      </c>
      <c r="B14" s="45" t="str">
        <f>zbiorówka!B14</f>
        <v>Termometr -10 do 110 C</v>
      </c>
      <c r="C14" s="25" t="str">
        <f>zbiorówka!C14</f>
        <v>Termometr alkoholowy. Zakres pomiaru od -10 do 110 0C.</v>
      </c>
      <c r="D14" s="88">
        <v>6</v>
      </c>
      <c r="E14" s="26">
        <f>zbiorówka!E14</f>
        <v>0</v>
      </c>
      <c r="F14" s="26">
        <f t="shared" si="0"/>
        <v>0</v>
      </c>
      <c r="G14" s="27">
        <f>zbiorówka!G14</f>
        <v>0</v>
      </c>
      <c r="H14" s="22">
        <f t="shared" si="1"/>
        <v>0</v>
      </c>
      <c r="I14" s="19">
        <f t="shared" si="2"/>
        <v>0</v>
      </c>
      <c r="J14" s="29">
        <f t="shared" si="3"/>
        <v>0</v>
      </c>
    </row>
    <row r="15" spans="1:10" s="2" customFormat="1" ht="25.5">
      <c r="A15" s="28">
        <v>11</v>
      </c>
      <c r="B15" s="45" t="str">
        <f>zbiorówka!B15</f>
        <v xml:space="preserve">Aparat Hoffmana </v>
      </c>
      <c r="C15" s="25" t="str">
        <f>zbiorówka!C15</f>
        <v>Przyrząd (tzw. Eudiometrem Hofmanna) - statyw z trzema połączonymi ze sobą cylindrami szklanymi (środkowy otwarty, boczne z zaworami, wyposażone w elektrody). W zestawie zasilacz.</v>
      </c>
      <c r="D15" s="88">
        <v>1</v>
      </c>
      <c r="E15" s="26">
        <f>zbiorówka!E15</f>
        <v>0</v>
      </c>
      <c r="F15" s="26">
        <f t="shared" si="0"/>
        <v>0</v>
      </c>
      <c r="G15" s="27">
        <f>zbiorówka!G15</f>
        <v>0</v>
      </c>
      <c r="H15" s="22">
        <f t="shared" si="1"/>
        <v>0</v>
      </c>
      <c r="I15" s="19">
        <f t="shared" si="2"/>
        <v>0</v>
      </c>
      <c r="J15" s="29">
        <f t="shared" si="3"/>
        <v>0</v>
      </c>
    </row>
    <row r="16" spans="1:10" s="2" customFormat="1" ht="38.25">
      <c r="A16" s="28">
        <v>12</v>
      </c>
      <c r="B16" s="45" t="str">
        <f>zbiorówka!B16</f>
        <v>Zestaw do ekstrakcji ze statywem</v>
      </c>
      <c r="C16" s="25" t="str">
        <f>zbiorówka!C16</f>
        <v>W skład zestawu wchodzi: ekstraktor, chłodnica, kolba płaskodenna, trójnóg, siatka z krążkiem ceramicznym, palnik spirytusowy, wąż 2szt., łapy i łączniki do zmontowania zestawu, Opakowanie plastikowe wyłożone pianką.</v>
      </c>
      <c r="D16" s="88">
        <v>1</v>
      </c>
      <c r="E16" s="26">
        <f>zbiorówka!E16</f>
        <v>0</v>
      </c>
      <c r="F16" s="26">
        <f t="shared" si="0"/>
        <v>0</v>
      </c>
      <c r="G16" s="27">
        <f>zbiorówka!G16</f>
        <v>0</v>
      </c>
      <c r="H16" s="22">
        <f t="shared" si="1"/>
        <v>0</v>
      </c>
      <c r="I16" s="19">
        <f t="shared" si="2"/>
        <v>0</v>
      </c>
      <c r="J16" s="29">
        <f t="shared" si="3"/>
        <v>0</v>
      </c>
    </row>
    <row r="17" spans="1:10" s="2" customFormat="1" ht="38.25">
      <c r="A17" s="28">
        <v>13</v>
      </c>
      <c r="B17" s="45" t="str">
        <f>zbiorówka!B17</f>
        <v>Zestaw do wytwarzania gazu</v>
      </c>
      <c r="C17" s="25" t="str">
        <f>zbiorówka!C17</f>
        <v>W skład zestawu wchodzi (przykładowo): butelka do wytwarzania gazu, biureta do pobierania gazu, trójnóg, siatka z krążkiem ceramicznym, palnik spirytusowy, wąż 2szt., łapy i łączniki do zmontowania zestawu, Opakowanie - pojemnik plastikowy wyłożony pianką.</v>
      </c>
      <c r="D17" s="88">
        <v>1</v>
      </c>
      <c r="E17" s="26">
        <f>zbiorówka!E17</f>
        <v>0</v>
      </c>
      <c r="F17" s="26">
        <f t="shared" si="0"/>
        <v>0</v>
      </c>
      <c r="G17" s="27">
        <f>zbiorówka!G17</f>
        <v>0</v>
      </c>
      <c r="H17" s="22">
        <f t="shared" si="1"/>
        <v>0</v>
      </c>
      <c r="I17" s="19">
        <f t="shared" si="2"/>
        <v>0</v>
      </c>
      <c r="J17" s="29">
        <f t="shared" si="3"/>
        <v>0</v>
      </c>
    </row>
    <row r="18" spans="1:10" s="2" customFormat="1" ht="38.25">
      <c r="A18" s="28">
        <v>14</v>
      </c>
      <c r="B18" s="45" t="str">
        <f>zbiorówka!B18</f>
        <v xml:space="preserve">Zestaw do destylacji ze statywem </v>
      </c>
      <c r="C18" s="25" t="str">
        <f>zbiorówka!C18</f>
        <v>W skład zestawu wchodzi (przykładowo): statyw, chłodnica z nasadką, wąż 2szt., kolba destylacyjna orągłodenna, łapy zaciskowej łączniki do zmontowania zestawu, trójnóg, siatka z krążkiem ceramicznym, palnik.</v>
      </c>
      <c r="D18" s="88">
        <v>3</v>
      </c>
      <c r="E18" s="26">
        <f>zbiorówka!E18</f>
        <v>0</v>
      </c>
      <c r="F18" s="26">
        <f t="shared" si="0"/>
        <v>0</v>
      </c>
      <c r="G18" s="27">
        <f>zbiorówka!G18</f>
        <v>0</v>
      </c>
      <c r="H18" s="22">
        <f t="shared" si="1"/>
        <v>0</v>
      </c>
      <c r="I18" s="19">
        <f t="shared" si="2"/>
        <v>0</v>
      </c>
      <c r="J18" s="29">
        <f t="shared" si="3"/>
        <v>0</v>
      </c>
    </row>
    <row r="19" spans="1:10" s="2" customFormat="1" ht="165.75">
      <c r="A19" s="28">
        <v>15</v>
      </c>
      <c r="B19" s="45" t="str">
        <f>zbiorówka!B19</f>
        <v xml:space="preserve">Komplet szkła wersja rozbudowana </v>
      </c>
      <c r="C19" s="25" t="str">
        <f>zbiorówka!C19</f>
        <v>Komplet szkła laboratoryjnego, wyposażenie pracowni w szkole podstawowej, zgodny z podstawą programową - w zestawie (przykładowo): 1. Chłodnica Liebiga - 1 szt. 2. Kolba destylacyjna 100 ml - 1 szt. 3. Kolba płaskodenna 250 ml - 1 szt. 4. Kolba stożkowa 200 ml - 2 szt. 5. Krystalizator z wlewem - 2 szt. 6. Lejek szklany - 1 szt. 7. Moździerz porcelanowy z tłuczkiem - 1 szt. 8. Parownica porcelanowa - 1 szt. 9. Pipeta miarowa 5 ml - 1 szt. 10. Cylinder miarowy 100 ml - 1 szt.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rurek o różnych przekrojach i długościach, proste, zgięte - różne kąty, dwukrotnie zgięte, kapilarne 20. Rurka gumowa- 1 szt.
21. Korki gumowe różne min. 10 szt 22. Szkiełko zegarkowe - 4 szt. 23. Zlewka: 250 ml - 1 szt.niska; 100 ml - 1 szt.; wysoka 250 ml - 1 szt.24. Tryskawka - 1 szt. 25. Termometr  0 - 200 st.C - 1 szt.26. Butla laboratoryjna 100 ml - 2 szt.27. Probówka z tubusem  - 1 szt.28. Rozdzielacz cylindryczny 50 ml - 1 szt.</v>
      </c>
      <c r="D19" s="88">
        <v>3</v>
      </c>
      <c r="E19" s="26">
        <f>zbiorówka!E19</f>
        <v>0</v>
      </c>
      <c r="F19" s="26">
        <f t="shared" si="0"/>
        <v>0</v>
      </c>
      <c r="G19" s="27">
        <f>zbiorówka!G19</f>
        <v>0</v>
      </c>
      <c r="H19" s="22">
        <f t="shared" si="1"/>
        <v>0</v>
      </c>
      <c r="I19" s="19">
        <f t="shared" si="2"/>
        <v>0</v>
      </c>
      <c r="J19" s="29">
        <f t="shared" si="3"/>
        <v>0</v>
      </c>
    </row>
    <row r="20" spans="1:10" s="2" customFormat="1" ht="25.5">
      <c r="A20" s="28">
        <v>16</v>
      </c>
      <c r="B20" s="45" t="str">
        <f>zbiorówka!B20</f>
        <v>Rodzaje metali-12 płytek</v>
      </c>
      <c r="C20" s="25" t="str">
        <f>zbiorówka!C20</f>
        <v>Zestaw min. 12 płytek z różnych metali, z oznaczeniami do identyfikacji metalu. Wymiary płytki ok. 50x25mm</v>
      </c>
      <c r="D20" s="88">
        <v>1</v>
      </c>
      <c r="E20" s="26">
        <f>zbiorówka!E20</f>
        <v>0</v>
      </c>
      <c r="F20" s="26">
        <f t="shared" si="0"/>
        <v>0</v>
      </c>
      <c r="G20" s="27">
        <f>zbiorówka!G20</f>
        <v>0</v>
      </c>
      <c r="H20" s="22">
        <f t="shared" si="1"/>
        <v>0</v>
      </c>
      <c r="I20" s="19">
        <f t="shared" si="2"/>
        <v>0</v>
      </c>
      <c r="J20" s="29">
        <f t="shared" si="3"/>
        <v>0</v>
      </c>
    </row>
    <row r="21" spans="1:10" s="2" customFormat="1" ht="25.5">
      <c r="A21" s="28">
        <v>17</v>
      </c>
      <c r="B21" s="45" t="str">
        <f>zbiorówka!B21</f>
        <v>Palnik spirytusowy</v>
      </c>
      <c r="C21" s="25" t="str">
        <f>zbiorówka!C21</f>
        <v xml:space="preserve">Palnik alkoholowy, spirytusowy. Pojemność 100ml.  </v>
      </c>
      <c r="D21" s="88">
        <v>6</v>
      </c>
      <c r="E21" s="26">
        <f>zbiorówka!E21</f>
        <v>0</v>
      </c>
      <c r="F21" s="26">
        <f t="shared" si="0"/>
        <v>0</v>
      </c>
      <c r="G21" s="27">
        <f>zbiorówka!G21</f>
        <v>0</v>
      </c>
      <c r="H21" s="22">
        <f t="shared" si="1"/>
        <v>0</v>
      </c>
      <c r="I21" s="19">
        <f t="shared" si="2"/>
        <v>0</v>
      </c>
      <c r="J21" s="29">
        <f t="shared" si="3"/>
        <v>0</v>
      </c>
    </row>
    <row r="22" spans="1:10" s="2" customFormat="1" ht="51">
      <c r="A22" s="28">
        <v>18</v>
      </c>
      <c r="B22" s="45" t="str">
        <f>zbiorówka!B22</f>
        <v>Szkolny model atomu</v>
      </c>
      <c r="C22" s="25" t="str">
        <f>zbiorówka!C22</f>
        <v>Model atomu wg Bohra- skład zestawu wchodzą:
-pudełko: pokrywka i podstawa -  z oznaczonymi powłokami elektronowymi
- 90 krążków 30 oznaczonych "+", 30 "-" i 30 gładkich
-instrukcja wraz z ćwiczeniami</v>
      </c>
      <c r="D22" s="88">
        <v>15</v>
      </c>
      <c r="E22" s="26">
        <f>zbiorówka!E22</f>
        <v>0</v>
      </c>
      <c r="F22" s="26">
        <f t="shared" si="0"/>
        <v>0</v>
      </c>
      <c r="G22" s="27">
        <f>zbiorówka!G22</f>
        <v>0</v>
      </c>
      <c r="H22" s="22">
        <f t="shared" si="1"/>
        <v>0</v>
      </c>
      <c r="I22" s="19">
        <f t="shared" si="2"/>
        <v>0</v>
      </c>
      <c r="J22" s="29">
        <f t="shared" si="3"/>
        <v>0</v>
      </c>
    </row>
    <row r="23" spans="1:10" s="2" customFormat="1" ht="25.5">
      <c r="A23" s="28">
        <v>19</v>
      </c>
      <c r="B23" s="45" t="str">
        <f>zbiorówka!B23</f>
        <v>Model atomu 3D</v>
      </c>
      <c r="C23" s="25" t="str">
        <f>zbiorówka!C23</f>
        <v>Trójwymiarowy model przekroju atomu, z orbitami elektronowe w postaci chmur elektronów. Wymiary: Średnica atomu: ok 30cm Wysokość modelu: ok 40cm</v>
      </c>
      <c r="D23" s="88">
        <v>1</v>
      </c>
      <c r="E23" s="26">
        <f>zbiorówka!E23</f>
        <v>0</v>
      </c>
      <c r="F23" s="26">
        <f t="shared" si="0"/>
        <v>0</v>
      </c>
      <c r="G23" s="27">
        <f>zbiorówka!G23</f>
        <v>0</v>
      </c>
      <c r="H23" s="22">
        <f t="shared" si="1"/>
        <v>0</v>
      </c>
      <c r="I23" s="19">
        <f t="shared" si="2"/>
        <v>0</v>
      </c>
      <c r="J23" s="29">
        <f t="shared" si="3"/>
        <v>0</v>
      </c>
    </row>
    <row r="24" spans="1:10" s="2" customFormat="1" ht="25.5">
      <c r="A24" s="28">
        <v>20</v>
      </c>
      <c r="B24" s="45" t="str">
        <f>zbiorówka!B24</f>
        <v>Model fullerenu C60</v>
      </c>
      <c r="C24" s="25" t="str">
        <f>zbiorówka!C24</f>
        <v>Model cząsteczki fullerenu C60 -  wymiar min 25 cm.</v>
      </c>
      <c r="D24" s="88">
        <v>1</v>
      </c>
      <c r="E24" s="26">
        <f>zbiorówka!E24</f>
        <v>0</v>
      </c>
      <c r="F24" s="26">
        <f t="shared" si="0"/>
        <v>0</v>
      </c>
      <c r="G24" s="27">
        <f>zbiorówka!G24</f>
        <v>0</v>
      </c>
      <c r="H24" s="22">
        <f t="shared" si="1"/>
        <v>0</v>
      </c>
      <c r="I24" s="19">
        <f t="shared" si="2"/>
        <v>0</v>
      </c>
      <c r="J24" s="29">
        <f t="shared" si="3"/>
        <v>0</v>
      </c>
    </row>
    <row r="25" spans="1:10" s="2" customFormat="1">
      <c r="A25" s="28">
        <v>21</v>
      </c>
      <c r="B25" s="45" t="str">
        <f>zbiorówka!B25</f>
        <v>Model grafitu</v>
      </c>
      <c r="C25" s="25" t="str">
        <f>zbiorówka!C25</f>
        <v>Model przedstawiający strukturę  grafitu (min. 3 warstwy)</v>
      </c>
      <c r="D25" s="88">
        <v>1</v>
      </c>
      <c r="E25" s="26">
        <f>zbiorówka!E25</f>
        <v>0</v>
      </c>
      <c r="F25" s="26">
        <f t="shared" si="0"/>
        <v>0</v>
      </c>
      <c r="G25" s="27">
        <f>zbiorówka!G25</f>
        <v>0</v>
      </c>
      <c r="H25" s="22">
        <f t="shared" si="1"/>
        <v>0</v>
      </c>
      <c r="I25" s="19">
        <f t="shared" si="2"/>
        <v>0</v>
      </c>
      <c r="J25" s="29">
        <f t="shared" si="3"/>
        <v>0</v>
      </c>
    </row>
    <row r="26" spans="1:10" s="2" customFormat="1" ht="25.5">
      <c r="A26" s="28">
        <v>22</v>
      </c>
      <c r="B26" s="45" t="str">
        <f>zbiorówka!B26</f>
        <v>Model chlorku-sodu</v>
      </c>
      <c r="C26" s="25" t="str">
        <f>zbiorówka!C26</f>
        <v>Model przedstawiający strukturę krystaliczną NaCl - jony chloru i sodu w różnych kolorach</v>
      </c>
      <c r="D26" s="88">
        <v>1</v>
      </c>
      <c r="E26" s="26">
        <f>zbiorówka!E26</f>
        <v>0</v>
      </c>
      <c r="F26" s="26">
        <f t="shared" si="0"/>
        <v>0</v>
      </c>
      <c r="G26" s="27">
        <f>zbiorówka!G26</f>
        <v>0</v>
      </c>
      <c r="H26" s="22">
        <f t="shared" si="1"/>
        <v>0</v>
      </c>
      <c r="I26" s="19">
        <f t="shared" si="2"/>
        <v>0</v>
      </c>
      <c r="J26" s="29">
        <f t="shared" si="3"/>
        <v>0</v>
      </c>
    </row>
    <row r="27" spans="1:10" s="2" customFormat="1" ht="38.25">
      <c r="A27" s="28">
        <v>23</v>
      </c>
      <c r="B27" s="45" t="str">
        <f>zbiorówka!B27</f>
        <v>Model kryształu diamentu</v>
      </c>
      <c r="C27" s="25" t="str">
        <f>zbiorówka!C27</f>
        <v>Model przedstawiający strukturę krystaliczną diamentu.</v>
      </c>
      <c r="D27" s="88">
        <v>1</v>
      </c>
      <c r="E27" s="26">
        <f>zbiorówka!E27</f>
        <v>0</v>
      </c>
      <c r="F27" s="26">
        <f t="shared" si="0"/>
        <v>0</v>
      </c>
      <c r="G27" s="27">
        <f>zbiorówka!G27</f>
        <v>0</v>
      </c>
      <c r="H27" s="22">
        <f t="shared" si="1"/>
        <v>0</v>
      </c>
      <c r="I27" s="19">
        <f t="shared" si="2"/>
        <v>0</v>
      </c>
      <c r="J27" s="29">
        <f t="shared" si="3"/>
        <v>0</v>
      </c>
    </row>
    <row r="28" spans="1:10" s="2" customFormat="1" ht="51">
      <c r="A28" s="28">
        <v>24</v>
      </c>
      <c r="B28" s="45" t="str">
        <f>zbiorówka!B28</f>
        <v>Modele atomów - zestaw podstawowy</v>
      </c>
      <c r="C28" s="25" t="str">
        <f>zbiorówka!C28</f>
        <v>Zestaw kulek  i łączników z tworzywa sztucznego, pozwalających na budowę modeli atomów. W zestawie min. 75 różnego rodzaju kulek oraz ok.35 łączników (min 110 elementów).Całość zapakowana w pojemnik</v>
      </c>
      <c r="D28" s="88">
        <v>15</v>
      </c>
      <c r="E28" s="26">
        <f>zbiorówka!E28</f>
        <v>0</v>
      </c>
      <c r="F28" s="26">
        <f t="shared" si="0"/>
        <v>0</v>
      </c>
      <c r="G28" s="27">
        <f>zbiorówka!G28</f>
        <v>0</v>
      </c>
      <c r="H28" s="22">
        <f t="shared" si="1"/>
        <v>0</v>
      </c>
      <c r="I28" s="19">
        <f t="shared" si="2"/>
        <v>0</v>
      </c>
      <c r="J28" s="29">
        <f t="shared" si="3"/>
        <v>0</v>
      </c>
    </row>
    <row r="29" spans="1:10" s="2" customFormat="1" ht="51">
      <c r="A29" s="28">
        <v>25</v>
      </c>
      <c r="B29" s="45" t="str">
        <f>zbiorówka!B29</f>
        <v>Komplet szpatułek i łyżeczek do chemii</v>
      </c>
      <c r="C29" s="25" t="str">
        <f>zbiorówka!C29</f>
        <v xml:space="preserve">Zestaw zawiera co najmniej: 3 szt. różnie zgiętych łyżeczek do spalań oraz 3 szt. różnych rodzajów szpatułek.   </v>
      </c>
      <c r="D29" s="88">
        <v>1</v>
      </c>
      <c r="E29" s="26">
        <f>zbiorówka!E29</f>
        <v>0</v>
      </c>
      <c r="F29" s="26">
        <f t="shared" si="0"/>
        <v>0</v>
      </c>
      <c r="G29" s="27">
        <f>zbiorówka!G29</f>
        <v>0</v>
      </c>
      <c r="H29" s="22">
        <f t="shared" si="1"/>
        <v>0</v>
      </c>
      <c r="I29" s="19">
        <f t="shared" si="2"/>
        <v>0</v>
      </c>
      <c r="J29" s="29">
        <f t="shared" si="3"/>
        <v>0</v>
      </c>
    </row>
    <row r="30" spans="1:10" s="2" customFormat="1" ht="51">
      <c r="A30" s="28">
        <v>26</v>
      </c>
      <c r="B30" s="45" t="str">
        <f>zbiorówka!B30</f>
        <v>Modele atomów - zestaw poszerzony</v>
      </c>
      <c r="C30" s="25" t="str">
        <f>zbiorówka!C30</f>
        <v>Zestaw kulek i łączników z tworzywa sztucznego, pozwalających na budowę modeli atomów. W zestawie min. 350 różnych kulek oraz 180 łączników - łącznie min 530 elementów. Całość zapakowana w pojemnik.</v>
      </c>
      <c r="D30" s="88">
        <v>1</v>
      </c>
      <c r="E30" s="26">
        <f>zbiorówka!E30</f>
        <v>0</v>
      </c>
      <c r="F30" s="26">
        <f t="shared" si="0"/>
        <v>0</v>
      </c>
      <c r="G30" s="27">
        <f>zbiorówka!G30</f>
        <v>0</v>
      </c>
      <c r="H30" s="22">
        <f t="shared" si="1"/>
        <v>0</v>
      </c>
      <c r="I30" s="19">
        <f t="shared" si="2"/>
        <v>0</v>
      </c>
      <c r="J30" s="29">
        <f t="shared" si="3"/>
        <v>0</v>
      </c>
    </row>
    <row r="31" spans="1:10" s="2" customFormat="1" ht="63.75">
      <c r="A31" s="28">
        <v>27</v>
      </c>
      <c r="B31" s="45" t="str">
        <f>zbiorówka!B31</f>
        <v xml:space="preserve">Zestaw odczynników i chemikaliów do nauki chemii w szkołach  </v>
      </c>
      <c r="C31" s="25" t="str">
        <f>zbiorówka!C31</f>
        <v>Zestaw odczynników, wskaźników, chemikaliów, substancji - do nauki chemii zgodnie z podstawą programową szkoły podstawowej. Minimum 50 pozycji.</v>
      </c>
      <c r="D31" s="88">
        <v>1</v>
      </c>
      <c r="E31" s="26">
        <f>zbiorówka!E31</f>
        <v>0</v>
      </c>
      <c r="F31" s="26">
        <f t="shared" si="0"/>
        <v>0</v>
      </c>
      <c r="G31" s="27">
        <f>zbiorówka!G31</f>
        <v>0</v>
      </c>
      <c r="H31" s="22">
        <f t="shared" si="1"/>
        <v>0</v>
      </c>
      <c r="I31" s="19">
        <f t="shared" si="2"/>
        <v>0</v>
      </c>
      <c r="J31" s="29">
        <f t="shared" si="3"/>
        <v>0</v>
      </c>
    </row>
    <row r="32" spans="1:10" s="2" customFormat="1" ht="114.75">
      <c r="A32" s="28">
        <v>28</v>
      </c>
      <c r="B32" s="45" t="str">
        <f>zbiorówka!B32</f>
        <v>Statyw laboratoryjny szkolny z wyposażeniem</v>
      </c>
      <c r="C32" s="25" t="str">
        <f>zbiorówka!C32</f>
        <v>W skład zestawu wchodzą:
- statyw - metalowa podstawa z prętem
- łącznik krzyżowy 5szt.
- łapa do kolb duża
- łapa do kolb mała
-łapa do biuret podwójna
-łapa do chłodnic
-pierścień zamknięty o średnicy ok 9 cm
-pierścień otwarty o średnicy ok 6 cm</v>
      </c>
      <c r="D32" s="88">
        <v>6</v>
      </c>
      <c r="E32" s="26">
        <f>zbiorówka!E32</f>
        <v>0</v>
      </c>
      <c r="F32" s="26">
        <f t="shared" si="0"/>
        <v>0</v>
      </c>
      <c r="G32" s="27">
        <f>zbiorówka!G32</f>
        <v>0</v>
      </c>
      <c r="H32" s="22">
        <f t="shared" si="1"/>
        <v>0</v>
      </c>
      <c r="I32" s="19">
        <f t="shared" si="2"/>
        <v>0</v>
      </c>
      <c r="J32" s="29">
        <f t="shared" si="3"/>
        <v>0</v>
      </c>
    </row>
    <row r="33" spans="1:10" s="2" customFormat="1" ht="63.75">
      <c r="A33" s="28">
        <v>29</v>
      </c>
      <c r="B33" s="45" t="str">
        <f>zbiorówka!B33</f>
        <v>Statyw demonstracyjny</v>
      </c>
      <c r="C33" s="25" t="str">
        <f>zbiorówka!C33</f>
        <v>W skład zestawu wchodzą:
- statyw - metalowa podstawa z prętem
- łącznik krzyżowy min. 5szt.
- łapy do szkła laboratoryjnego - min. 2 szt
-pierścienie o różnych średnicach - 3 szt</v>
      </c>
      <c r="D33" s="88">
        <v>1</v>
      </c>
      <c r="E33" s="26">
        <f>zbiorówka!E33</f>
        <v>0</v>
      </c>
      <c r="F33" s="26">
        <f t="shared" si="0"/>
        <v>0</v>
      </c>
      <c r="G33" s="27">
        <f>zbiorówka!G33</f>
        <v>0</v>
      </c>
      <c r="H33" s="22">
        <f t="shared" si="1"/>
        <v>0</v>
      </c>
      <c r="I33" s="19">
        <f t="shared" si="2"/>
        <v>0</v>
      </c>
      <c r="J33" s="29">
        <f t="shared" si="3"/>
        <v>0</v>
      </c>
    </row>
    <row r="34" spans="1:10" s="2" customFormat="1" ht="51">
      <c r="A34" s="28">
        <v>30</v>
      </c>
      <c r="B34" s="45" t="str">
        <f>zbiorówka!B34</f>
        <v xml:space="preserve">Podnośnik laboratoryjny stal nierdzewna </v>
      </c>
      <c r="C34" s="25" t="str">
        <f>zbiorówka!C34</f>
        <v>Podnośnik mechaniczny - laboratoryjny. Stolik i podstawa wykonane ze stali nierdzewnej. Płynna regulacja wysokości. Zakres regulacji: max. 250 mm. Wymiary stolika: ok.150 x 150 mm</v>
      </c>
      <c r="D34" s="88">
        <v>1</v>
      </c>
      <c r="E34" s="26">
        <f>zbiorówka!E34</f>
        <v>0</v>
      </c>
      <c r="F34" s="26">
        <f t="shared" si="0"/>
        <v>0</v>
      </c>
      <c r="G34" s="27">
        <f>zbiorówka!G34</f>
        <v>0</v>
      </c>
      <c r="H34" s="22">
        <f t="shared" si="1"/>
        <v>0</v>
      </c>
      <c r="I34" s="19">
        <f t="shared" si="2"/>
        <v>0</v>
      </c>
      <c r="J34" s="29">
        <f t="shared" si="3"/>
        <v>0</v>
      </c>
    </row>
    <row r="35" spans="1:10" s="2" customFormat="1" ht="76.5">
      <c r="A35" s="28">
        <v>31</v>
      </c>
      <c r="B35" s="45" t="str">
        <f>zbiorówka!B35</f>
        <v>Układ okresowy pierwiastków chemicznych - część chemiczna</v>
      </c>
      <c r="C35" s="25" t="str">
        <f>zbiorówka!C35</f>
        <v>Plansza dydaktyczna jednostronna w formacie min 200cm x 140 cm prezentująca część chemiczną układu okresowego pierwiastków.</v>
      </c>
      <c r="D35" s="88">
        <v>1</v>
      </c>
      <c r="E35" s="26">
        <f>zbiorówka!E35</f>
        <v>0</v>
      </c>
      <c r="F35" s="26">
        <f t="shared" si="0"/>
        <v>0</v>
      </c>
      <c r="G35" s="27">
        <f>zbiorówka!G35</f>
        <v>0</v>
      </c>
      <c r="H35" s="22">
        <f t="shared" si="1"/>
        <v>0</v>
      </c>
      <c r="I35" s="19">
        <f t="shared" si="2"/>
        <v>0</v>
      </c>
      <c r="J35" s="29">
        <f t="shared" si="3"/>
        <v>0</v>
      </c>
    </row>
    <row r="36" spans="1:10" s="2" customFormat="1" ht="38.25">
      <c r="A36" s="28">
        <v>32</v>
      </c>
      <c r="B36" s="45" t="str">
        <f>zbiorówka!B36</f>
        <v>Tabela rozpuszczalności</v>
      </c>
      <c r="C36" s="25" t="str">
        <f>zbiorówka!C36</f>
        <v>Plansza dydaktyczna w formacie min 100x70 cm, foliowana, oprawiona, z możliwością zawieszania</v>
      </c>
      <c r="D36" s="88">
        <v>1</v>
      </c>
      <c r="E36" s="26">
        <f>zbiorówka!E36</f>
        <v>0</v>
      </c>
      <c r="F36" s="26">
        <f t="shared" si="0"/>
        <v>0</v>
      </c>
      <c r="G36" s="27">
        <f>zbiorówka!G36</f>
        <v>0</v>
      </c>
      <c r="H36" s="22">
        <f t="shared" si="1"/>
        <v>0</v>
      </c>
      <c r="I36" s="19">
        <f t="shared" si="2"/>
        <v>0</v>
      </c>
      <c r="J36" s="29">
        <f t="shared" si="3"/>
        <v>0</v>
      </c>
    </row>
    <row r="37" spans="1:10" s="2" customFormat="1" ht="89.25">
      <c r="A37" s="28">
        <v>33</v>
      </c>
      <c r="B37" s="45" t="str">
        <f>zbiorówka!B37</f>
        <v>Komplet plansz do chemii</v>
      </c>
      <c r="C37" s="25" t="str">
        <f>zbiorówka!C37</f>
        <v>Zestaw plansz chemicznych o wymiarach min 70cm x 100cm:
1.Tabela rozpuszczalności
2.Układ okresowy pierwiastków
3.Skala elektroujemności według Paulinga
4.Wiązania chemiczne
5.Kwasy nieorganiczne (beztlenowe)
6.Budowa materii</v>
      </c>
      <c r="D37" s="88">
        <v>1</v>
      </c>
      <c r="E37" s="26">
        <f>zbiorówka!E37</f>
        <v>0</v>
      </c>
      <c r="F37" s="26">
        <f t="shared" si="0"/>
        <v>0</v>
      </c>
      <c r="G37" s="27">
        <f>zbiorówka!G37</f>
        <v>0</v>
      </c>
      <c r="H37" s="22">
        <f t="shared" si="1"/>
        <v>0</v>
      </c>
      <c r="I37" s="19">
        <f t="shared" si="2"/>
        <v>0</v>
      </c>
      <c r="J37" s="29">
        <f t="shared" si="3"/>
        <v>0</v>
      </c>
    </row>
    <row r="38" spans="1:10" s="2" customFormat="1" ht="51">
      <c r="A38" s="28">
        <v>34</v>
      </c>
      <c r="B38" s="45" t="str">
        <f>zbiorówka!B38</f>
        <v>Plansze interaktywne chemia</v>
      </c>
      <c r="C38" s="25" t="str">
        <f>zbiorówka!C38</f>
        <v>Program edukacyjny, tematyka - chemia -poziom szkoła podstawowa. W programie ilustracje, fotografie, animacje, filmy pokazujące np. doświadczenia chemiczne, reakcje chemiczne, budowę atomów i cząsteczek, tabelę rozpuszczalności, przykłady zastosowań substancji i procesów chemicznych w życiu codziennym
Program współpracuje z rzutnikiem lub tablicą interaktywną.</v>
      </c>
      <c r="D38" s="88">
        <v>1</v>
      </c>
      <c r="E38" s="26">
        <f>zbiorówka!E38</f>
        <v>0</v>
      </c>
      <c r="F38" s="26">
        <f t="shared" si="0"/>
        <v>0</v>
      </c>
      <c r="G38" s="27">
        <f>zbiorówka!G38</f>
        <v>0</v>
      </c>
      <c r="H38" s="22">
        <f t="shared" si="1"/>
        <v>0</v>
      </c>
      <c r="I38" s="19">
        <f t="shared" si="2"/>
        <v>0</v>
      </c>
      <c r="J38" s="29">
        <f t="shared" si="3"/>
        <v>0</v>
      </c>
    </row>
    <row r="39" spans="1:10" s="2" customFormat="1" ht="38.25">
      <c r="A39" s="28">
        <v>35</v>
      </c>
      <c r="B39" s="45" t="str">
        <f>zbiorówka!B39</f>
        <v>Waga szkolna elektroniczna 500g/0.1g</v>
      </c>
      <c r="C39" s="25" t="str">
        <f>zbiorówka!C39</f>
        <v xml:space="preserve">Wyświetlacz cyfrowy, Zasilanie: bateria., Maksymalne obciążenie 500g, Dokładność 0.1g, </v>
      </c>
      <c r="D39" s="88">
        <v>3</v>
      </c>
      <c r="E39" s="26">
        <f>zbiorówka!E39</f>
        <v>0</v>
      </c>
      <c r="F39" s="26">
        <f t="shared" si="0"/>
        <v>0</v>
      </c>
      <c r="G39" s="27">
        <f>zbiorówka!G39</f>
        <v>0</v>
      </c>
      <c r="H39" s="22">
        <f t="shared" si="1"/>
        <v>0</v>
      </c>
      <c r="I39" s="19">
        <f t="shared" si="2"/>
        <v>0</v>
      </c>
      <c r="J39" s="29">
        <f t="shared" si="3"/>
        <v>0</v>
      </c>
    </row>
    <row r="40" spans="1:10" s="2" customFormat="1" ht="38.25">
      <c r="A40" s="28">
        <v>36</v>
      </c>
      <c r="B40" s="45" t="str">
        <f>zbiorówka!B40</f>
        <v>Waga szalkowa laboratoryjna szkolna 500g</v>
      </c>
      <c r="C40" s="25" t="str">
        <f>zbiorówka!C40</f>
        <v>Waga szalkowa laboratoryjna. Zestaw zawiera ok.20 odważników od 10 mg do 200 g. Udźwig: 500g. Podziałka: 20mg</v>
      </c>
      <c r="D40" s="88">
        <v>2</v>
      </c>
      <c r="E40" s="26">
        <f>zbiorówka!E40</f>
        <v>0</v>
      </c>
      <c r="F40" s="26">
        <f t="shared" si="0"/>
        <v>0</v>
      </c>
      <c r="G40" s="27">
        <f>zbiorówka!G40</f>
        <v>0</v>
      </c>
      <c r="H40" s="22">
        <f t="shared" si="1"/>
        <v>0</v>
      </c>
      <c r="I40" s="19">
        <f t="shared" si="2"/>
        <v>0</v>
      </c>
      <c r="J40" s="29">
        <f t="shared" si="3"/>
        <v>0</v>
      </c>
    </row>
    <row r="41" spans="1:10" s="2" customFormat="1" ht="51">
      <c r="A41" s="28">
        <v>37</v>
      </c>
      <c r="B41" s="45" t="str">
        <f>zbiorówka!B41</f>
        <v>Zasilacz laboratoryjny prądu stałego 15V max 3A</v>
      </c>
      <c r="C41" s="25" t="str">
        <f>zbiorówka!C41</f>
        <v>Zasilacz laboratoryjny prądu stałego, z płynną regulacją. Wskaźniki cyfrowe 2xLCD niezależne. Specyfikacja techniczna: Napięcie wyjściowe: 0-30V, Prąd wyjściowy (max): 5A.</v>
      </c>
      <c r="D41" s="88">
        <v>1</v>
      </c>
      <c r="E41" s="26">
        <f>zbiorówka!E41</f>
        <v>0</v>
      </c>
      <c r="F41" s="26">
        <f t="shared" si="0"/>
        <v>0</v>
      </c>
      <c r="G41" s="27">
        <f>zbiorówka!G41</f>
        <v>0</v>
      </c>
      <c r="H41" s="22">
        <f t="shared" si="1"/>
        <v>0</v>
      </c>
      <c r="I41" s="19">
        <f t="shared" si="2"/>
        <v>0</v>
      </c>
      <c r="J41" s="29">
        <f t="shared" si="3"/>
        <v>0</v>
      </c>
    </row>
    <row r="42" spans="1:10" s="2" customFormat="1" ht="25.5">
      <c r="A42" s="28">
        <v>38</v>
      </c>
      <c r="B42" s="45" t="str">
        <f>zbiorówka!B42</f>
        <v>Okulary ochronne</v>
      </c>
      <c r="C42" s="25" t="str">
        <f>zbiorówka!C42</f>
        <v>Okulary ochronne z otworami wentylacyjnymi</v>
      </c>
      <c r="D42" s="88">
        <v>30</v>
      </c>
      <c r="E42" s="26">
        <f>zbiorówka!E42</f>
        <v>0</v>
      </c>
      <c r="F42" s="26">
        <f t="shared" si="0"/>
        <v>0</v>
      </c>
      <c r="G42" s="27">
        <f>zbiorówka!G42</f>
        <v>0</v>
      </c>
      <c r="H42" s="22">
        <f t="shared" si="1"/>
        <v>0</v>
      </c>
      <c r="I42" s="19">
        <f t="shared" si="2"/>
        <v>0</v>
      </c>
      <c r="J42" s="29">
        <f t="shared" si="3"/>
        <v>0</v>
      </c>
    </row>
    <row r="43" spans="1:10" s="2" customFormat="1" ht="25.5">
      <c r="A43" s="28">
        <v>39</v>
      </c>
      <c r="B43" s="45" t="str">
        <f>zbiorówka!B43</f>
        <v>Fartuchy ochronne</v>
      </c>
      <c r="C43" s="25" t="str">
        <f>zbiorówka!C43</f>
        <v>Fartuch z białego płótna (100% bawełna) z długimi rękawami, trzema kieszeniami, paskiem regulującym obwód oraz zapinane na guziki.</v>
      </c>
      <c r="D43" s="88">
        <v>30</v>
      </c>
      <c r="E43" s="26">
        <f>zbiorówka!E43</f>
        <v>0</v>
      </c>
      <c r="F43" s="26">
        <f t="shared" si="0"/>
        <v>0</v>
      </c>
      <c r="G43" s="27">
        <f>zbiorówka!G43</f>
        <v>0</v>
      </c>
      <c r="H43" s="22">
        <f t="shared" si="1"/>
        <v>0</v>
      </c>
      <c r="I43" s="19">
        <f t="shared" si="2"/>
        <v>0</v>
      </c>
      <c r="J43" s="29">
        <f t="shared" si="3"/>
        <v>0</v>
      </c>
    </row>
    <row r="44" spans="1:10" s="2" customFormat="1" ht="76.5">
      <c r="A44" s="28">
        <v>40</v>
      </c>
      <c r="B44" s="45" t="str">
        <f>zbiorówka!B44</f>
        <v>Apteczka</v>
      </c>
      <c r="C44" s="25" t="str">
        <f>zbiorówka!C44</f>
        <v>Apteczka w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44" s="88">
        <v>1</v>
      </c>
      <c r="E44" s="26">
        <f>zbiorówka!E44</f>
        <v>0</v>
      </c>
      <c r="F44" s="26">
        <f t="shared" si="0"/>
        <v>0</v>
      </c>
      <c r="G44" s="27">
        <f>zbiorówka!G44</f>
        <v>0</v>
      </c>
      <c r="H44" s="22">
        <f t="shared" si="1"/>
        <v>0</v>
      </c>
      <c r="I44" s="19">
        <f t="shared" si="2"/>
        <v>0</v>
      </c>
      <c r="J44" s="29">
        <f t="shared" si="3"/>
        <v>0</v>
      </c>
    </row>
    <row r="45" spans="1:10" s="2" customFormat="1" ht="25.5">
      <c r="A45" s="28">
        <v>41</v>
      </c>
      <c r="B45" s="45" t="str">
        <f>zbiorówka!B45</f>
        <v>Rękawiczki lateksowe</v>
      </c>
      <c r="C45" s="25" t="str">
        <f>zbiorówka!C45</f>
        <v>Rękawice laboratoryjne, cienkie, elastyczne. 100 szt w opakowaniu</v>
      </c>
      <c r="D45" s="88">
        <v>1</v>
      </c>
      <c r="E45" s="26">
        <f>zbiorówka!E45</f>
        <v>0</v>
      </c>
      <c r="F45" s="26">
        <f t="shared" si="0"/>
        <v>0</v>
      </c>
      <c r="G45" s="27">
        <f>zbiorówka!G45</f>
        <v>0</v>
      </c>
      <c r="H45" s="22">
        <f t="shared" si="1"/>
        <v>0</v>
      </c>
      <c r="I45" s="19">
        <f t="shared" si="2"/>
        <v>0</v>
      </c>
      <c r="J45" s="29">
        <f t="shared" si="3"/>
        <v>0</v>
      </c>
    </row>
    <row r="46" spans="1:10" s="2" customFormat="1" ht="38.25">
      <c r="A46" s="28">
        <v>42</v>
      </c>
      <c r="B46" s="45" t="str">
        <f>zbiorówka!B46</f>
        <v>Rękawice do gorących przedmiotów</v>
      </c>
      <c r="C46" s="25" t="str">
        <f>zbiorówka!C46</f>
        <v>Rękawice termiczne wykonane z grubej bawełny frotte, ciepło kontaktowe do 250° C</v>
      </c>
      <c r="D46" s="88">
        <v>10</v>
      </c>
      <c r="E46" s="26">
        <f>zbiorówka!E46</f>
        <v>0</v>
      </c>
      <c r="F46" s="26">
        <f t="shared" si="0"/>
        <v>0</v>
      </c>
      <c r="G46" s="27">
        <f>zbiorówka!G46</f>
        <v>0</v>
      </c>
      <c r="H46" s="22">
        <f t="shared" si="1"/>
        <v>0</v>
      </c>
      <c r="I46" s="19">
        <f t="shared" si="2"/>
        <v>0</v>
      </c>
      <c r="J46" s="29">
        <f t="shared" si="3"/>
        <v>0</v>
      </c>
    </row>
    <row r="47" spans="1:10" s="2" customFormat="1">
      <c r="A47" s="28">
        <v>43</v>
      </c>
      <c r="B47" s="45" t="str">
        <f>zbiorówka!B47</f>
        <v>Parafilm</v>
      </c>
      <c r="C47" s="25" t="str">
        <f>zbiorówka!C47</f>
        <v>Parafilm  do uszczelniania szkła i plastików laboratoryjnych  Szerokość rolki: ok.50 mm Długość rolki: min 75 m</v>
      </c>
      <c r="D47" s="88">
        <v>1</v>
      </c>
      <c r="E47" s="26">
        <f>zbiorówka!E47</f>
        <v>0</v>
      </c>
      <c r="F47" s="26">
        <f t="shared" si="0"/>
        <v>0</v>
      </c>
      <c r="G47" s="27">
        <f>zbiorówka!G47</f>
        <v>0</v>
      </c>
      <c r="H47" s="22">
        <f t="shared" si="1"/>
        <v>0</v>
      </c>
      <c r="I47" s="19">
        <f t="shared" si="2"/>
        <v>0</v>
      </c>
      <c r="J47" s="29">
        <f t="shared" si="3"/>
        <v>0</v>
      </c>
    </row>
    <row r="48" spans="1:10" s="1" customFormat="1" ht="38.25">
      <c r="A48" s="28">
        <v>44</v>
      </c>
      <c r="B48" s="45" t="str">
        <f>zbiorówka!B48</f>
        <v xml:space="preserve">Mata z włókniny chłonnej </v>
      </c>
      <c r="C48" s="25" t="str">
        <f>zbiorówka!C48</f>
        <v>Mata z włókniny chłonnej, absorbująca chemikalia (uniwersalna),wymiar ok.40 cmx50 min 100mat w opakowaniu</v>
      </c>
      <c r="D48" s="88">
        <v>1</v>
      </c>
      <c r="E48" s="26">
        <f>zbiorówka!E48</f>
        <v>0</v>
      </c>
      <c r="F48" s="26">
        <f t="shared" si="0"/>
        <v>0</v>
      </c>
      <c r="G48" s="27">
        <f>zbiorówka!G48</f>
        <v>0</v>
      </c>
      <c r="H48" s="22">
        <f t="shared" si="1"/>
        <v>0</v>
      </c>
      <c r="I48" s="19">
        <f t="shared" si="2"/>
        <v>0</v>
      </c>
      <c r="J48" s="29">
        <f t="shared" si="3"/>
        <v>0</v>
      </c>
    </row>
    <row r="49" spans="1:10" ht="76.5">
      <c r="A49" s="28">
        <v>45</v>
      </c>
      <c r="B49" s="45" t="str">
        <f>zbiorówka!B49</f>
        <v>Palnik Bunsena (z wkładami wymiennymi)</v>
      </c>
      <c r="C49" s="25" t="str">
        <f>zbiorówka!C49</f>
        <v>W zestawie:
Palnik laboratoryjny
Kartusz gazowy
Dane techniczne:
Temperatura płomienia 1700oC
Kartusz 230g / 410 ml30% propan , 70% butan</v>
      </c>
      <c r="D49" s="88">
        <v>6</v>
      </c>
      <c r="E49" s="26">
        <f>zbiorówka!E49</f>
        <v>0</v>
      </c>
      <c r="F49" s="26">
        <f t="shared" ref="F49:F51" si="4">E49*D49</f>
        <v>0</v>
      </c>
      <c r="G49" s="27">
        <f>zbiorówka!G49</f>
        <v>0</v>
      </c>
      <c r="H49" s="22">
        <f t="shared" ref="H49:H51" si="5">J49-F49</f>
        <v>0</v>
      </c>
      <c r="I49" s="19">
        <f t="shared" ref="I49:I51" si="6">E49*G49%+E49</f>
        <v>0</v>
      </c>
      <c r="J49" s="29">
        <f t="shared" ref="J49:J51" si="7">I49*D49</f>
        <v>0</v>
      </c>
    </row>
    <row r="50" spans="1:10" ht="34.5" customHeight="1">
      <c r="A50" s="28">
        <v>46</v>
      </c>
      <c r="B50" s="45" t="str">
        <f>zbiorówka!B50</f>
        <v>Czasza grzejna</v>
      </c>
      <c r="C50" s="25" t="str">
        <f>zbiorówka!C50</f>
        <v>Elektryczny płaszcz grzewczy z regulacją mocy, do max 4500C</v>
      </c>
      <c r="D50" s="88">
        <v>2</v>
      </c>
      <c r="E50" s="26">
        <f>zbiorówka!E50</f>
        <v>0</v>
      </c>
      <c r="F50" s="26">
        <f t="shared" si="4"/>
        <v>0</v>
      </c>
      <c r="G50" s="27">
        <f>zbiorówka!G50</f>
        <v>0</v>
      </c>
      <c r="H50" s="22">
        <f t="shared" si="5"/>
        <v>0</v>
      </c>
      <c r="I50" s="19">
        <f t="shared" si="6"/>
        <v>0</v>
      </c>
      <c r="J50" s="29">
        <f t="shared" si="7"/>
        <v>0</v>
      </c>
    </row>
    <row r="51" spans="1:10" ht="64.5" thickBot="1">
      <c r="A51" s="30">
        <v>47</v>
      </c>
      <c r="B51" s="46" t="str">
        <f>zbiorówka!B51</f>
        <v>Butla z kranikiem do wody destylowanej (10l)</v>
      </c>
      <c r="C51" s="37" t="str">
        <f>zbiorówka!C51</f>
        <v>Butla do wody destylowanej z kranem, pojemność 10l, z tworzywa, szyja gwintowana z nakrętką, uchwyt do przenoszenia</v>
      </c>
      <c r="D51" s="89">
        <v>1</v>
      </c>
      <c r="E51" s="38">
        <f>zbiorówka!E51</f>
        <v>0</v>
      </c>
      <c r="F51" s="38">
        <f t="shared" si="4"/>
        <v>0</v>
      </c>
      <c r="G51" s="39">
        <f>zbiorówka!G51</f>
        <v>0</v>
      </c>
      <c r="H51" s="35">
        <f t="shared" si="5"/>
        <v>0</v>
      </c>
      <c r="I51" s="33">
        <f t="shared" si="6"/>
        <v>0</v>
      </c>
      <c r="J51" s="36">
        <f t="shared" si="7"/>
        <v>0</v>
      </c>
    </row>
    <row r="52" spans="1:10">
      <c r="F52" s="9">
        <f>SUM(F5:F51)</f>
        <v>0</v>
      </c>
      <c r="H52" s="9">
        <f>SUM(H5:H51)</f>
        <v>0</v>
      </c>
      <c r="J52" s="9">
        <f>SUM(J5:J51)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70" zoomScaleNormal="70" workbookViewId="0">
      <pane ySplit="4" topLeftCell="A5" activePane="bottomLeft" state="frozen"/>
      <selection activeCell="N13" sqref="N13"/>
      <selection pane="bottomLeft" activeCell="N13" sqref="N13"/>
    </sheetView>
  </sheetViews>
  <sheetFormatPr defaultColWidth="9" defaultRowHeight="14.25"/>
  <cols>
    <col min="1" max="1" width="5.625" style="7" customWidth="1"/>
    <col min="2" max="2" width="13.625" style="47" customWidth="1"/>
    <col min="3" max="3" width="96.125" style="7" customWidth="1"/>
    <col min="4" max="4" width="11.75" style="7" customWidth="1"/>
    <col min="5" max="5" width="11.875" style="7" customWidth="1"/>
    <col min="6" max="6" width="12" style="7" customWidth="1"/>
    <col min="7" max="7" width="10.25" style="8" bestFit="1" customWidth="1"/>
    <col min="8" max="8" width="12.25" style="7" customWidth="1"/>
    <col min="9" max="9" width="11.75" style="7" customWidth="1"/>
    <col min="10" max="10" width="12.125" style="7" bestFit="1" customWidth="1"/>
    <col min="11" max="16384" width="9" style="7"/>
  </cols>
  <sheetData>
    <row r="1" spans="1:10" s="5" customFormat="1" ht="15">
      <c r="A1" s="4"/>
      <c r="B1" s="40"/>
      <c r="C1" s="92" t="s">
        <v>9</v>
      </c>
      <c r="D1" s="92"/>
      <c r="E1" s="92"/>
      <c r="F1" s="92"/>
      <c r="G1" s="92"/>
      <c r="H1" s="92"/>
      <c r="I1" s="92"/>
    </row>
    <row r="2" spans="1:10" s="5" customFormat="1" ht="15">
      <c r="A2" s="6"/>
      <c r="B2" s="41"/>
      <c r="C2" s="95" t="s">
        <v>17</v>
      </c>
      <c r="D2" s="95"/>
      <c r="E2" s="95"/>
      <c r="F2" s="95"/>
      <c r="G2" s="95"/>
      <c r="H2" s="95"/>
      <c r="I2" s="95"/>
    </row>
    <row r="3" spans="1:10" s="5" customFormat="1" ht="15.75" thickBot="1">
      <c r="A3" s="6"/>
      <c r="B3" s="41"/>
      <c r="C3" s="10"/>
      <c r="D3" s="94"/>
      <c r="E3" s="94"/>
      <c r="F3" s="94"/>
      <c r="G3" s="11"/>
      <c r="H3" s="11"/>
      <c r="I3" s="11"/>
    </row>
    <row r="4" spans="1:10" customFormat="1" ht="38.25">
      <c r="A4" s="12"/>
      <c r="B4" s="42"/>
      <c r="C4" s="13"/>
      <c r="D4" s="13" t="s">
        <v>3</v>
      </c>
      <c r="E4" s="14" t="s">
        <v>4</v>
      </c>
      <c r="F4" s="14" t="s">
        <v>5</v>
      </c>
      <c r="G4" s="15" t="s">
        <v>6</v>
      </c>
      <c r="H4" s="15" t="s">
        <v>18</v>
      </c>
      <c r="I4" s="14" t="s">
        <v>7</v>
      </c>
      <c r="J4" s="16" t="s">
        <v>8</v>
      </c>
    </row>
    <row r="5" spans="1:10" s="2" customFormat="1" ht="51">
      <c r="A5" s="28">
        <v>1</v>
      </c>
      <c r="B5" s="45" t="str">
        <f>zbiorówka!B5</f>
        <v>Chemia - Zestaw do doświadczeń chemicznych</v>
      </c>
      <c r="C5" s="25" t="str">
        <f>zbiorówka!C5</f>
        <v>Zestaw szkła i sprzętu laboratoryjnego dla grupy 2-4 osób do doświadczeń z chemii dostosowany do wykonania doświadczeń odpowiadających podstawie programowej dla szkół podstawowych. Zestaw w opakowaniu przenośnym, wyłożony gąbką.</v>
      </c>
      <c r="D5" s="90">
        <v>1</v>
      </c>
      <c r="E5" s="26">
        <f>zbiorówka!E5</f>
        <v>0</v>
      </c>
      <c r="F5" s="26">
        <f>E5*D5</f>
        <v>0</v>
      </c>
      <c r="G5" s="27">
        <f>zbiorówka!G5</f>
        <v>0</v>
      </c>
      <c r="H5" s="22">
        <f>J5-F5</f>
        <v>0</v>
      </c>
      <c r="I5" s="19">
        <f>E5*G5%+E5</f>
        <v>0</v>
      </c>
      <c r="J5" s="29">
        <f>I5*D5</f>
        <v>0</v>
      </c>
    </row>
    <row r="6" spans="1:10" s="2" customFormat="1" ht="51">
      <c r="A6" s="28">
        <v>2</v>
      </c>
      <c r="B6" s="45" t="str">
        <f>zbiorówka!B6</f>
        <v>Elektrochemia - Zestaw do ćwiczeń z elektrochemii</v>
      </c>
      <c r="C6" s="25" t="str">
        <f>zbiorówka!C6</f>
        <v xml:space="preserve"> Zestaw do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podstawowych.</v>
      </c>
      <c r="D6" s="90">
        <v>0</v>
      </c>
      <c r="E6" s="26">
        <f>zbiorówka!E6</f>
        <v>0</v>
      </c>
      <c r="F6" s="26">
        <f t="shared" ref="F6:F48" si="0">E6*D6</f>
        <v>0</v>
      </c>
      <c r="G6" s="27">
        <f>zbiorówka!G6</f>
        <v>0</v>
      </c>
      <c r="H6" s="22">
        <f t="shared" ref="H6:H48" si="1">J6-F6</f>
        <v>0</v>
      </c>
      <c r="I6" s="19">
        <f t="shared" ref="I6:I48" si="2">E6*G6%+E6</f>
        <v>0</v>
      </c>
      <c r="J6" s="29">
        <f t="shared" ref="J6:J48" si="3">I6*D6</f>
        <v>0</v>
      </c>
    </row>
    <row r="7" spans="1:10" s="2" customFormat="1" ht="38.25">
      <c r="A7" s="28">
        <v>3</v>
      </c>
      <c r="B7" s="45" t="str">
        <f>zbiorówka!B7</f>
        <v>Przyrząd do elektrolizy</v>
      </c>
      <c r="C7" s="25" t="str">
        <f>zbiorówka!C7</f>
        <v>Przyrząd do elektrolizy w postaci dwóch elektrod osadzonych na
wyprofilowanych ramionach przewodzących umieszczonych na wspornikach w pojemniku plastikowym, w dole pojemnika gniazda przewodów bananowych</v>
      </c>
      <c r="D7" s="90">
        <v>0</v>
      </c>
      <c r="E7" s="26">
        <f>zbiorówka!E7</f>
        <v>0</v>
      </c>
      <c r="F7" s="26">
        <f t="shared" si="0"/>
        <v>0</v>
      </c>
      <c r="G7" s="27">
        <f>zbiorówka!G7</f>
        <v>0</v>
      </c>
      <c r="H7" s="22">
        <f t="shared" si="1"/>
        <v>0</v>
      </c>
      <c r="I7" s="19">
        <f t="shared" si="2"/>
        <v>0</v>
      </c>
      <c r="J7" s="29">
        <f t="shared" si="3"/>
        <v>0</v>
      </c>
    </row>
    <row r="8" spans="1:10" s="2" customFormat="1" ht="38.25">
      <c r="A8" s="28">
        <v>4</v>
      </c>
      <c r="B8" s="45" t="str">
        <f>zbiorówka!B8</f>
        <v>Zestaw do ćwiczeń z elektrolizy</v>
      </c>
      <c r="C8" s="25" t="str">
        <f>zbiorówka!C8</f>
        <v>Zestaw do ćwiczeń z elektrolizy. W zestawie: podstawka do statywu z gniazdami zasilającymi, statyw, naczynie szklane, uchwyt do probówek, probówki (min.2szt.), elektrody, przewody. Zestaw w plastikowej walizce.</v>
      </c>
      <c r="D8" s="90">
        <v>0</v>
      </c>
      <c r="E8" s="26">
        <f>zbiorówka!E8</f>
        <v>0</v>
      </c>
      <c r="F8" s="26">
        <f t="shared" si="0"/>
        <v>0</v>
      </c>
      <c r="G8" s="27">
        <f>zbiorówka!G8</f>
        <v>0</v>
      </c>
      <c r="H8" s="22">
        <f t="shared" si="1"/>
        <v>0</v>
      </c>
      <c r="I8" s="19">
        <f t="shared" si="2"/>
        <v>0</v>
      </c>
      <c r="J8" s="29">
        <f t="shared" si="3"/>
        <v>0</v>
      </c>
    </row>
    <row r="9" spans="1:10" s="2" customFormat="1" ht="76.5">
      <c r="A9" s="28">
        <v>5</v>
      </c>
      <c r="B9" s="45" t="str">
        <f>zbiorówka!B9</f>
        <v>Walizka Ekobadacza do obserwacji oraz badania wód i ph gleb</v>
      </c>
      <c r="C9" s="25" t="str">
        <f>zbiorówka!C9</f>
        <v>Zestaw dydaktyczny do analizy składu chemicznego wody i gleby. W zestawie: 1.szcegółowa instrukcja opisująca metodykę i standardy badań, 2.Kwasomierz Helliga (płytka i płyn), 3. Lupa, 5.Strzykawki: 5ml, 10 ml, 6.Bibuły osuszające 7. Probówki okrągłodenna, probówki płaskodenne z korkami (3szt), 8.Stojak do probówek 9.Łyżeczki do poboru: gleby (1szt), substancji sypkich (3szt.), 10. Komplet (ok.15szt) mianowanych roztworów wskaźników 11. Siateczka do usuwania zanieczyszczeń przy poborze wody 12. Skale wyników badań - barwne, zalaminowane. Zapakowane w przenośny pojemnik plastikowy.</v>
      </c>
      <c r="D9" s="90">
        <v>1</v>
      </c>
      <c r="E9" s="26">
        <f>zbiorówka!E9</f>
        <v>0</v>
      </c>
      <c r="F9" s="26">
        <f t="shared" si="0"/>
        <v>0</v>
      </c>
      <c r="G9" s="27">
        <f>zbiorówka!G9</f>
        <v>0</v>
      </c>
      <c r="H9" s="22">
        <f t="shared" si="1"/>
        <v>0</v>
      </c>
      <c r="I9" s="19">
        <f t="shared" si="2"/>
        <v>0</v>
      </c>
      <c r="J9" s="29">
        <f t="shared" si="3"/>
        <v>0</v>
      </c>
    </row>
    <row r="10" spans="1:10" s="2" customFormat="1" ht="25.5">
      <c r="A10" s="28">
        <v>6</v>
      </c>
      <c r="B10" s="45" t="str">
        <f>zbiorówka!B10</f>
        <v>Próbki paliw - rodzaje paliw</v>
      </c>
      <c r="C10" s="25" t="str">
        <f>zbiorówka!C10</f>
        <v>Zestaw 12 próbek paliw zapakowanych w walizkę/gablotkę z opisem paliw</v>
      </c>
      <c r="D10" s="90">
        <v>1</v>
      </c>
      <c r="E10" s="26">
        <f>zbiorówka!E10</f>
        <v>0</v>
      </c>
      <c r="F10" s="26">
        <f t="shared" si="0"/>
        <v>0</v>
      </c>
      <c r="G10" s="27">
        <f>zbiorówka!G10</f>
        <v>0</v>
      </c>
      <c r="H10" s="22">
        <f t="shared" si="1"/>
        <v>0</v>
      </c>
      <c r="I10" s="19">
        <f t="shared" si="2"/>
        <v>0</v>
      </c>
      <c r="J10" s="29">
        <f t="shared" si="3"/>
        <v>0</v>
      </c>
    </row>
    <row r="11" spans="1:10" s="2" customFormat="1" ht="25.5">
      <c r="A11" s="28">
        <v>7</v>
      </c>
      <c r="B11" s="45" t="str">
        <f>zbiorówka!B11</f>
        <v>Metale i ich stopy</v>
      </c>
      <c r="C11" s="25" t="str">
        <f>zbiorówka!C11</f>
        <v>Zestaw min. 12 płytek z różnych metali i ich stopów, z ich oznaczeniami/nazwami. Płytki w opakowaniu - walizka/skrzynka.</v>
      </c>
      <c r="D11" s="90">
        <v>6</v>
      </c>
      <c r="E11" s="26">
        <f>zbiorówka!E11</f>
        <v>0</v>
      </c>
      <c r="F11" s="26">
        <f t="shared" si="0"/>
        <v>0</v>
      </c>
      <c r="G11" s="27">
        <f>zbiorówka!G11</f>
        <v>0</v>
      </c>
      <c r="H11" s="22">
        <f t="shared" si="1"/>
        <v>0</v>
      </c>
      <c r="I11" s="19">
        <f t="shared" si="2"/>
        <v>0</v>
      </c>
      <c r="J11" s="29">
        <f t="shared" si="3"/>
        <v>0</v>
      </c>
    </row>
    <row r="12" spans="1:10" s="2" customFormat="1" ht="51">
      <c r="A12" s="28">
        <v>8</v>
      </c>
      <c r="B12" s="45" t="str">
        <f>zbiorówka!B12</f>
        <v>Suszarka do próbówek z tacką do ociekania</v>
      </c>
      <c r="C12" s="25" t="str">
        <f>zbiorówka!C12</f>
        <v>Suszarka do próbówek z tacką do ociekania. Końcówki prętów zabezpieczone gumkami. Wymiary orientacyjne: Wysokość ok 45cm, Szerokość: ok35cm, Głębokość: ok15cm</v>
      </c>
      <c r="D12" s="90">
        <v>6</v>
      </c>
      <c r="E12" s="26">
        <f>zbiorówka!E12</f>
        <v>0</v>
      </c>
      <c r="F12" s="26">
        <f t="shared" si="0"/>
        <v>0</v>
      </c>
      <c r="G12" s="27">
        <f>zbiorówka!G12</f>
        <v>0</v>
      </c>
      <c r="H12" s="22">
        <f t="shared" si="1"/>
        <v>0</v>
      </c>
      <c r="I12" s="19">
        <f t="shared" si="2"/>
        <v>0</v>
      </c>
      <c r="J12" s="29">
        <f t="shared" si="3"/>
        <v>0</v>
      </c>
    </row>
    <row r="13" spans="1:10" s="2" customFormat="1" ht="51">
      <c r="A13" s="28">
        <v>9</v>
      </c>
      <c r="B13" s="45" t="str">
        <f>zbiorówka!B13</f>
        <v>Taca do przenoszenia próbówek i odczynników</v>
      </c>
      <c r="C13" s="25" t="str">
        <f>zbiorówka!C13</f>
        <v>Plastikowy pojemnik z uchwytami, po bokach otwory na probówki: 6 otworówxok.20mm, 8otworówxok.16mm, 8otworówxok.8mm Wymiary pojemnika ok.: 30x10x20cm</v>
      </c>
      <c r="D13" s="90">
        <v>1</v>
      </c>
      <c r="E13" s="26">
        <f>zbiorówka!E13</f>
        <v>0</v>
      </c>
      <c r="F13" s="26">
        <f t="shared" si="0"/>
        <v>0</v>
      </c>
      <c r="G13" s="27">
        <f>zbiorówka!G13</f>
        <v>0</v>
      </c>
      <c r="H13" s="22">
        <f t="shared" si="1"/>
        <v>0</v>
      </c>
      <c r="I13" s="19">
        <f t="shared" si="2"/>
        <v>0</v>
      </c>
      <c r="J13" s="29">
        <f t="shared" si="3"/>
        <v>0</v>
      </c>
    </row>
    <row r="14" spans="1:10" s="2" customFormat="1" ht="25.5">
      <c r="A14" s="28">
        <v>10</v>
      </c>
      <c r="B14" s="45" t="str">
        <f>zbiorówka!B14</f>
        <v>Termometr -10 do 110 C</v>
      </c>
      <c r="C14" s="25" t="str">
        <f>zbiorówka!C14</f>
        <v>Termometr alkoholowy. Zakres pomiaru od -10 do 110 0C.</v>
      </c>
      <c r="D14" s="90">
        <v>0</v>
      </c>
      <c r="E14" s="26">
        <f>zbiorówka!E14</f>
        <v>0</v>
      </c>
      <c r="F14" s="26">
        <f t="shared" si="0"/>
        <v>0</v>
      </c>
      <c r="G14" s="27">
        <f>zbiorówka!G14</f>
        <v>0</v>
      </c>
      <c r="H14" s="22">
        <f t="shared" si="1"/>
        <v>0</v>
      </c>
      <c r="I14" s="19">
        <f t="shared" si="2"/>
        <v>0</v>
      </c>
      <c r="J14" s="29">
        <f t="shared" si="3"/>
        <v>0</v>
      </c>
    </row>
    <row r="15" spans="1:10" s="2" customFormat="1" ht="25.5">
      <c r="A15" s="28">
        <v>11</v>
      </c>
      <c r="B15" s="45" t="str">
        <f>zbiorówka!B15</f>
        <v xml:space="preserve">Aparat Hoffmana </v>
      </c>
      <c r="C15" s="25" t="str">
        <f>zbiorówka!C15</f>
        <v>Przyrząd (tzw. Eudiometrem Hofmanna) - statyw z trzema połączonymi ze sobą cylindrami szklanymi (środkowy otwarty, boczne z zaworami, wyposażone w elektrody). W zestawie zasilacz.</v>
      </c>
      <c r="D15" s="90">
        <v>0</v>
      </c>
      <c r="E15" s="26">
        <f>zbiorówka!E15</f>
        <v>0</v>
      </c>
      <c r="F15" s="26">
        <f t="shared" si="0"/>
        <v>0</v>
      </c>
      <c r="G15" s="27">
        <f>zbiorówka!G15</f>
        <v>0</v>
      </c>
      <c r="H15" s="22">
        <f t="shared" si="1"/>
        <v>0</v>
      </c>
      <c r="I15" s="19">
        <f t="shared" si="2"/>
        <v>0</v>
      </c>
      <c r="J15" s="29">
        <f t="shared" si="3"/>
        <v>0</v>
      </c>
    </row>
    <row r="16" spans="1:10" s="2" customFormat="1" ht="38.25">
      <c r="A16" s="28">
        <v>12</v>
      </c>
      <c r="B16" s="45" t="str">
        <f>zbiorówka!B16</f>
        <v>Zestaw do ekstrakcji ze statywem</v>
      </c>
      <c r="C16" s="25" t="str">
        <f>zbiorówka!C16</f>
        <v>W skład zestawu wchodzi: ekstraktor, chłodnica, kolba płaskodenna, trójnóg, siatka z krążkiem ceramicznym, palnik spirytusowy, wąż 2szt., łapy i łączniki do zmontowania zestawu, Opakowanie plastikowe wyłożone pianką.</v>
      </c>
      <c r="D16" s="90">
        <v>0</v>
      </c>
      <c r="E16" s="26">
        <f>zbiorówka!E16</f>
        <v>0</v>
      </c>
      <c r="F16" s="26">
        <f t="shared" si="0"/>
        <v>0</v>
      </c>
      <c r="G16" s="27">
        <f>zbiorówka!G16</f>
        <v>0</v>
      </c>
      <c r="H16" s="22">
        <f t="shared" si="1"/>
        <v>0</v>
      </c>
      <c r="I16" s="19">
        <f t="shared" si="2"/>
        <v>0</v>
      </c>
      <c r="J16" s="29">
        <f t="shared" si="3"/>
        <v>0</v>
      </c>
    </row>
    <row r="17" spans="1:10" s="2" customFormat="1" ht="38.25">
      <c r="A17" s="28">
        <v>13</v>
      </c>
      <c r="B17" s="45" t="str">
        <f>zbiorówka!B17</f>
        <v>Zestaw do wytwarzania gazu</v>
      </c>
      <c r="C17" s="25" t="str">
        <f>zbiorówka!C17</f>
        <v>W skład zestawu wchodzi (przykładowo): butelka do wytwarzania gazu, biureta do pobierania gazu, trójnóg, siatka z krążkiem ceramicznym, palnik spirytusowy, wąż 2szt., łapy i łączniki do zmontowania zestawu, Opakowanie - pojemnik plastikowy wyłożony pianką.</v>
      </c>
      <c r="D17" s="90">
        <v>1</v>
      </c>
      <c r="E17" s="26">
        <f>zbiorówka!E17</f>
        <v>0</v>
      </c>
      <c r="F17" s="26">
        <f t="shared" si="0"/>
        <v>0</v>
      </c>
      <c r="G17" s="27">
        <f>zbiorówka!G17</f>
        <v>0</v>
      </c>
      <c r="H17" s="22">
        <f t="shared" si="1"/>
        <v>0</v>
      </c>
      <c r="I17" s="19">
        <f t="shared" si="2"/>
        <v>0</v>
      </c>
      <c r="J17" s="29">
        <f t="shared" si="3"/>
        <v>0</v>
      </c>
    </row>
    <row r="18" spans="1:10" s="2" customFormat="1" ht="38.25">
      <c r="A18" s="28">
        <v>14</v>
      </c>
      <c r="B18" s="45" t="str">
        <f>zbiorówka!B18</f>
        <v xml:space="preserve">Zestaw do destylacji ze statywem </v>
      </c>
      <c r="C18" s="25" t="str">
        <f>zbiorówka!C18</f>
        <v>W skład zestawu wchodzi (przykładowo): statyw, chłodnica z nasadką, wąż 2szt., kolba destylacyjna orągłodenna, łapy zaciskowej łączniki do zmontowania zestawu, trójnóg, siatka z krążkiem ceramicznym, palnik.</v>
      </c>
      <c r="D18" s="90">
        <v>0</v>
      </c>
      <c r="E18" s="26">
        <f>zbiorówka!E18</f>
        <v>0</v>
      </c>
      <c r="F18" s="26">
        <f t="shared" si="0"/>
        <v>0</v>
      </c>
      <c r="G18" s="27">
        <f>zbiorówka!G18</f>
        <v>0</v>
      </c>
      <c r="H18" s="22">
        <f t="shared" si="1"/>
        <v>0</v>
      </c>
      <c r="I18" s="19">
        <f t="shared" si="2"/>
        <v>0</v>
      </c>
      <c r="J18" s="29">
        <f t="shared" si="3"/>
        <v>0</v>
      </c>
    </row>
    <row r="19" spans="1:10" s="2" customFormat="1" ht="165.75">
      <c r="A19" s="28">
        <v>15</v>
      </c>
      <c r="B19" s="45" t="str">
        <f>zbiorówka!B19</f>
        <v xml:space="preserve">Komplet szkła wersja rozbudowana </v>
      </c>
      <c r="C19" s="25" t="str">
        <f>zbiorówka!C19</f>
        <v>Komplet szkła laboratoryjnego, wyposażenie pracowni w szkole podstawowej, zgodny z podstawą programową - w zestawie (przykładowo): 1. Chłodnica Liebiga - 1 szt. 2. Kolba destylacyjna 100 ml - 1 szt. 3. Kolba płaskodenna 250 ml - 1 szt. 4. Kolba stożkowa 200 ml - 2 szt. 5. Krystalizator z wlewem - 2 szt. 6. Lejek szklany - 1 szt. 7. Moździerz porcelanowy z tłuczkiem - 1 szt. 8. Parownica porcelanowa - 1 szt. 9. Pipeta miarowa 5 ml - 1 szt. 10. Cylinder miarowy 100 ml - 1 szt.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rurek o różnych przekrojach i długościach, proste, zgięte - różne kąty, dwukrotnie zgięte, kapilarne 20. Rurka gumowa- 1 szt.
21. Korki gumowe różne min. 10 szt 22. Szkiełko zegarkowe - 4 szt. 23. Zlewka: 250 ml - 1 szt.niska; 100 ml - 1 szt.; wysoka 250 ml - 1 szt.24. Tryskawka - 1 szt. 25. Termometr  0 - 200 st.C - 1 szt.26. Butla laboratoryjna 100 ml - 2 szt.27. Probówka z tubusem  - 1 szt.28. Rozdzielacz cylindryczny 50 ml - 1 szt.</v>
      </c>
      <c r="D19" s="90">
        <v>3</v>
      </c>
      <c r="E19" s="26">
        <f>zbiorówka!E19</f>
        <v>0</v>
      </c>
      <c r="F19" s="26">
        <f t="shared" si="0"/>
        <v>0</v>
      </c>
      <c r="G19" s="27">
        <f>zbiorówka!G19</f>
        <v>0</v>
      </c>
      <c r="H19" s="22">
        <f t="shared" si="1"/>
        <v>0</v>
      </c>
      <c r="I19" s="19">
        <f t="shared" si="2"/>
        <v>0</v>
      </c>
      <c r="J19" s="29">
        <f t="shared" si="3"/>
        <v>0</v>
      </c>
    </row>
    <row r="20" spans="1:10" s="2" customFormat="1" ht="25.5">
      <c r="A20" s="28">
        <v>16</v>
      </c>
      <c r="B20" s="45" t="str">
        <f>zbiorówka!B20</f>
        <v>Rodzaje metali-12 płytek</v>
      </c>
      <c r="C20" s="25" t="str">
        <f>zbiorówka!C20</f>
        <v>Zestaw min. 12 płytek z różnych metali, z oznaczeniami do identyfikacji metalu. Wymiary płytki ok. 50x25mm</v>
      </c>
      <c r="D20" s="90">
        <v>0</v>
      </c>
      <c r="E20" s="26">
        <f>zbiorówka!E20</f>
        <v>0</v>
      </c>
      <c r="F20" s="26">
        <f t="shared" si="0"/>
        <v>0</v>
      </c>
      <c r="G20" s="27">
        <f>zbiorówka!G20</f>
        <v>0</v>
      </c>
      <c r="H20" s="22">
        <f t="shared" si="1"/>
        <v>0</v>
      </c>
      <c r="I20" s="19">
        <f t="shared" si="2"/>
        <v>0</v>
      </c>
      <c r="J20" s="29">
        <f t="shared" si="3"/>
        <v>0</v>
      </c>
    </row>
    <row r="21" spans="1:10" s="2" customFormat="1" ht="25.5">
      <c r="A21" s="28">
        <v>17</v>
      </c>
      <c r="B21" s="45" t="str">
        <f>zbiorówka!B21</f>
        <v>Palnik spirytusowy</v>
      </c>
      <c r="C21" s="25" t="str">
        <f>zbiorówka!C21</f>
        <v xml:space="preserve">Palnik alkoholowy, spirytusowy. Pojemność 100ml.  </v>
      </c>
      <c r="D21" s="90">
        <v>0</v>
      </c>
      <c r="E21" s="26">
        <f>zbiorówka!E21</f>
        <v>0</v>
      </c>
      <c r="F21" s="26">
        <f t="shared" si="0"/>
        <v>0</v>
      </c>
      <c r="G21" s="27">
        <f>zbiorówka!G21</f>
        <v>0</v>
      </c>
      <c r="H21" s="22">
        <f t="shared" si="1"/>
        <v>0</v>
      </c>
      <c r="I21" s="19">
        <f t="shared" si="2"/>
        <v>0</v>
      </c>
      <c r="J21" s="29">
        <f t="shared" si="3"/>
        <v>0</v>
      </c>
    </row>
    <row r="22" spans="1:10" s="2" customFormat="1" ht="51">
      <c r="A22" s="28">
        <v>18</v>
      </c>
      <c r="B22" s="45" t="str">
        <f>zbiorówka!B22</f>
        <v>Szkolny model atomu</v>
      </c>
      <c r="C22" s="25" t="str">
        <f>zbiorówka!C22</f>
        <v>Model atomu wg Bohra- skład zestawu wchodzą:
-pudełko: pokrywka i podstawa -  z oznaczonymi powłokami elektronowymi
- 90 krążków 30 oznaczonych "+", 30 "-" i 30 gładkich
-instrukcja wraz z ćwiczeniami</v>
      </c>
      <c r="D22" s="90">
        <v>15</v>
      </c>
      <c r="E22" s="26">
        <f>zbiorówka!E22</f>
        <v>0</v>
      </c>
      <c r="F22" s="26">
        <f t="shared" si="0"/>
        <v>0</v>
      </c>
      <c r="G22" s="27">
        <f>zbiorówka!G22</f>
        <v>0</v>
      </c>
      <c r="H22" s="22">
        <f t="shared" si="1"/>
        <v>0</v>
      </c>
      <c r="I22" s="19">
        <f t="shared" si="2"/>
        <v>0</v>
      </c>
      <c r="J22" s="29">
        <f t="shared" si="3"/>
        <v>0</v>
      </c>
    </row>
    <row r="23" spans="1:10" s="2" customFormat="1" ht="25.5">
      <c r="A23" s="28">
        <v>19</v>
      </c>
      <c r="B23" s="45" t="str">
        <f>zbiorówka!B23</f>
        <v>Model atomu 3D</v>
      </c>
      <c r="C23" s="25" t="str">
        <f>zbiorówka!C23</f>
        <v>Trójwymiarowy model przekroju atomu, z orbitami elektronowe w postaci chmur elektronów. Wymiary: Średnica atomu: ok 30cm Wysokość modelu: ok 40cm</v>
      </c>
      <c r="D23" s="90">
        <v>1</v>
      </c>
      <c r="E23" s="26">
        <f>zbiorówka!E23</f>
        <v>0</v>
      </c>
      <c r="F23" s="26">
        <f t="shared" si="0"/>
        <v>0</v>
      </c>
      <c r="G23" s="27">
        <f>zbiorówka!G23</f>
        <v>0</v>
      </c>
      <c r="H23" s="22">
        <f t="shared" si="1"/>
        <v>0</v>
      </c>
      <c r="I23" s="19">
        <f t="shared" si="2"/>
        <v>0</v>
      </c>
      <c r="J23" s="29">
        <f t="shared" si="3"/>
        <v>0</v>
      </c>
    </row>
    <row r="24" spans="1:10" s="2" customFormat="1" ht="25.5">
      <c r="A24" s="28">
        <v>20</v>
      </c>
      <c r="B24" s="45" t="str">
        <f>zbiorówka!B24</f>
        <v>Model fullerenu C60</v>
      </c>
      <c r="C24" s="25" t="str">
        <f>zbiorówka!C24</f>
        <v>Model cząsteczki fullerenu C60 -  wymiar min 25 cm.</v>
      </c>
      <c r="D24" s="90">
        <v>1</v>
      </c>
      <c r="E24" s="26">
        <f>zbiorówka!E24</f>
        <v>0</v>
      </c>
      <c r="F24" s="26">
        <f t="shared" si="0"/>
        <v>0</v>
      </c>
      <c r="G24" s="27">
        <f>zbiorówka!G24</f>
        <v>0</v>
      </c>
      <c r="H24" s="22">
        <f t="shared" si="1"/>
        <v>0</v>
      </c>
      <c r="I24" s="19">
        <f t="shared" si="2"/>
        <v>0</v>
      </c>
      <c r="J24" s="29">
        <f t="shared" si="3"/>
        <v>0</v>
      </c>
    </row>
    <row r="25" spans="1:10" s="2" customFormat="1">
      <c r="A25" s="28">
        <v>21</v>
      </c>
      <c r="B25" s="45" t="str">
        <f>zbiorówka!B25</f>
        <v>Model grafitu</v>
      </c>
      <c r="C25" s="25" t="str">
        <f>zbiorówka!C25</f>
        <v>Model przedstawiający strukturę  grafitu (min. 3 warstwy)</v>
      </c>
      <c r="D25" s="90">
        <v>0</v>
      </c>
      <c r="E25" s="26">
        <f>zbiorówka!E25</f>
        <v>0</v>
      </c>
      <c r="F25" s="26">
        <f t="shared" si="0"/>
        <v>0</v>
      </c>
      <c r="G25" s="27">
        <f>zbiorówka!G25</f>
        <v>0</v>
      </c>
      <c r="H25" s="22">
        <f t="shared" si="1"/>
        <v>0</v>
      </c>
      <c r="I25" s="19">
        <f t="shared" si="2"/>
        <v>0</v>
      </c>
      <c r="J25" s="29">
        <f t="shared" si="3"/>
        <v>0</v>
      </c>
    </row>
    <row r="26" spans="1:10" s="2" customFormat="1" ht="25.5">
      <c r="A26" s="28">
        <v>22</v>
      </c>
      <c r="B26" s="45" t="str">
        <f>zbiorówka!B26</f>
        <v>Model chlorku-sodu</v>
      </c>
      <c r="C26" s="25" t="str">
        <f>zbiorówka!C26</f>
        <v>Model przedstawiający strukturę krystaliczną NaCl - jony chloru i sodu w różnych kolorach</v>
      </c>
      <c r="D26" s="90">
        <v>0</v>
      </c>
      <c r="E26" s="26">
        <f>zbiorówka!E26</f>
        <v>0</v>
      </c>
      <c r="F26" s="26">
        <f t="shared" si="0"/>
        <v>0</v>
      </c>
      <c r="G26" s="27">
        <f>zbiorówka!G26</f>
        <v>0</v>
      </c>
      <c r="H26" s="22">
        <f t="shared" si="1"/>
        <v>0</v>
      </c>
      <c r="I26" s="19">
        <f t="shared" si="2"/>
        <v>0</v>
      </c>
      <c r="J26" s="29">
        <f t="shared" si="3"/>
        <v>0</v>
      </c>
    </row>
    <row r="27" spans="1:10" s="2" customFormat="1" ht="38.25">
      <c r="A27" s="28">
        <v>23</v>
      </c>
      <c r="B27" s="45" t="str">
        <f>zbiorówka!B27</f>
        <v>Model kryształu diamentu</v>
      </c>
      <c r="C27" s="25" t="str">
        <f>zbiorówka!C27</f>
        <v>Model przedstawiający strukturę krystaliczną diamentu.</v>
      </c>
      <c r="D27" s="90">
        <v>0</v>
      </c>
      <c r="E27" s="26">
        <f>zbiorówka!E27</f>
        <v>0</v>
      </c>
      <c r="F27" s="26">
        <f t="shared" si="0"/>
        <v>0</v>
      </c>
      <c r="G27" s="27">
        <f>zbiorówka!G27</f>
        <v>0</v>
      </c>
      <c r="H27" s="22">
        <f t="shared" si="1"/>
        <v>0</v>
      </c>
      <c r="I27" s="19">
        <f t="shared" si="2"/>
        <v>0</v>
      </c>
      <c r="J27" s="29">
        <f t="shared" si="3"/>
        <v>0</v>
      </c>
    </row>
    <row r="28" spans="1:10" s="2" customFormat="1" ht="51">
      <c r="A28" s="28">
        <v>24</v>
      </c>
      <c r="B28" s="45" t="str">
        <f>zbiorówka!B28</f>
        <v>Modele atomów - zestaw podstawowy</v>
      </c>
      <c r="C28" s="25" t="str">
        <f>zbiorówka!C28</f>
        <v>Zestaw kulek  i łączników z tworzywa sztucznego, pozwalających na budowę modeli atomów. W zestawie min. 75 różnego rodzaju kulek oraz ok.35 łączników (min 110 elementów).Całość zapakowana w pojemnik</v>
      </c>
      <c r="D28" s="90">
        <v>15</v>
      </c>
      <c r="E28" s="26">
        <f>zbiorówka!E28</f>
        <v>0</v>
      </c>
      <c r="F28" s="26">
        <f t="shared" si="0"/>
        <v>0</v>
      </c>
      <c r="G28" s="27">
        <f>zbiorówka!G28</f>
        <v>0</v>
      </c>
      <c r="H28" s="22">
        <f t="shared" si="1"/>
        <v>0</v>
      </c>
      <c r="I28" s="19">
        <f t="shared" si="2"/>
        <v>0</v>
      </c>
      <c r="J28" s="29">
        <f t="shared" si="3"/>
        <v>0</v>
      </c>
    </row>
    <row r="29" spans="1:10" s="2" customFormat="1" ht="51">
      <c r="A29" s="28">
        <v>25</v>
      </c>
      <c r="B29" s="45" t="str">
        <f>zbiorówka!B29</f>
        <v>Komplet szpatułek i łyżeczek do chemii</v>
      </c>
      <c r="C29" s="25" t="str">
        <f>zbiorówka!C29</f>
        <v xml:space="preserve">Zestaw zawiera co najmniej: 3 szt. różnie zgiętych łyżeczek do spalań oraz 3 szt. różnych rodzajów szpatułek.   </v>
      </c>
      <c r="D29" s="90">
        <v>1</v>
      </c>
      <c r="E29" s="26">
        <f>zbiorówka!E29</f>
        <v>0</v>
      </c>
      <c r="F29" s="26">
        <f t="shared" si="0"/>
        <v>0</v>
      </c>
      <c r="G29" s="27">
        <f>zbiorówka!G29</f>
        <v>0</v>
      </c>
      <c r="H29" s="22">
        <f t="shared" si="1"/>
        <v>0</v>
      </c>
      <c r="I29" s="19">
        <f t="shared" si="2"/>
        <v>0</v>
      </c>
      <c r="J29" s="29">
        <f t="shared" si="3"/>
        <v>0</v>
      </c>
    </row>
    <row r="30" spans="1:10" s="2" customFormat="1" ht="51">
      <c r="A30" s="28">
        <v>26</v>
      </c>
      <c r="B30" s="45" t="str">
        <f>zbiorówka!B30</f>
        <v>Modele atomów - zestaw poszerzony</v>
      </c>
      <c r="C30" s="25" t="str">
        <f>zbiorówka!C30</f>
        <v>Zestaw kulek i łączników z tworzywa sztucznego, pozwalających na budowę modeli atomów. W zestawie min. 350 różnych kulek oraz 180 łączników - łącznie min 530 elementów. Całość zapakowana w pojemnik.</v>
      </c>
      <c r="D30" s="90">
        <v>0</v>
      </c>
      <c r="E30" s="26">
        <f>zbiorówka!E30</f>
        <v>0</v>
      </c>
      <c r="F30" s="26">
        <f t="shared" si="0"/>
        <v>0</v>
      </c>
      <c r="G30" s="27">
        <f>zbiorówka!G30</f>
        <v>0</v>
      </c>
      <c r="H30" s="22">
        <f t="shared" si="1"/>
        <v>0</v>
      </c>
      <c r="I30" s="19">
        <f t="shared" si="2"/>
        <v>0</v>
      </c>
      <c r="J30" s="29">
        <f t="shared" si="3"/>
        <v>0</v>
      </c>
    </row>
    <row r="31" spans="1:10" s="2" customFormat="1" ht="63.75">
      <c r="A31" s="28">
        <v>27</v>
      </c>
      <c r="B31" s="45" t="str">
        <f>zbiorówka!B31</f>
        <v xml:space="preserve">Zestaw odczynników i chemikaliów do nauki chemii w szkołach  </v>
      </c>
      <c r="C31" s="25" t="str">
        <f>zbiorówka!C31</f>
        <v>Zestaw odczynników, wskaźników, chemikaliów, substancji - do nauki chemii zgodnie z podstawą programową szkoły podstawowej. Minimum 50 pozycji.</v>
      </c>
      <c r="D31" s="90">
        <v>1</v>
      </c>
      <c r="E31" s="26">
        <f>zbiorówka!E31</f>
        <v>0</v>
      </c>
      <c r="F31" s="26">
        <f t="shared" si="0"/>
        <v>0</v>
      </c>
      <c r="G31" s="27">
        <f>zbiorówka!G31</f>
        <v>0</v>
      </c>
      <c r="H31" s="22">
        <f t="shared" si="1"/>
        <v>0</v>
      </c>
      <c r="I31" s="19">
        <f t="shared" si="2"/>
        <v>0</v>
      </c>
      <c r="J31" s="29">
        <f t="shared" si="3"/>
        <v>0</v>
      </c>
    </row>
    <row r="32" spans="1:10" s="2" customFormat="1" ht="114.75">
      <c r="A32" s="28">
        <v>28</v>
      </c>
      <c r="B32" s="45" t="str">
        <f>zbiorówka!B32</f>
        <v>Statyw laboratoryjny szkolny z wyposażeniem</v>
      </c>
      <c r="C32" s="25" t="str">
        <f>zbiorówka!C32</f>
        <v>W skład zestawu wchodzą:
- statyw - metalowa podstawa z prętem
- łącznik krzyżowy 5szt.
- łapa do kolb duża
- łapa do kolb mała
-łapa do biuret podwójna
-łapa do chłodnic
-pierścień zamknięty o średnicy ok 9 cm
-pierścień otwarty o średnicy ok 6 cm</v>
      </c>
      <c r="D32" s="90">
        <v>6</v>
      </c>
      <c r="E32" s="26">
        <f>zbiorówka!E32</f>
        <v>0</v>
      </c>
      <c r="F32" s="26">
        <f t="shared" si="0"/>
        <v>0</v>
      </c>
      <c r="G32" s="27">
        <f>zbiorówka!G32</f>
        <v>0</v>
      </c>
      <c r="H32" s="22">
        <f t="shared" si="1"/>
        <v>0</v>
      </c>
      <c r="I32" s="19">
        <f t="shared" si="2"/>
        <v>0</v>
      </c>
      <c r="J32" s="29">
        <f t="shared" si="3"/>
        <v>0</v>
      </c>
    </row>
    <row r="33" spans="1:10" s="2" customFormat="1" ht="63.75">
      <c r="A33" s="28">
        <v>29</v>
      </c>
      <c r="B33" s="45" t="str">
        <f>zbiorówka!B33</f>
        <v>Statyw demonstracyjny</v>
      </c>
      <c r="C33" s="25" t="str">
        <f>zbiorówka!C33</f>
        <v>W skład zestawu wchodzą:
- statyw - metalowa podstawa z prętem
- łącznik krzyżowy min. 5szt.
- łapy do szkła laboratoryjnego - min. 2 szt
-pierścienie o różnych średnicach - 3 szt</v>
      </c>
      <c r="D33" s="90">
        <v>1</v>
      </c>
      <c r="E33" s="26">
        <f>zbiorówka!E33</f>
        <v>0</v>
      </c>
      <c r="F33" s="26">
        <f t="shared" si="0"/>
        <v>0</v>
      </c>
      <c r="G33" s="27">
        <f>zbiorówka!G33</f>
        <v>0</v>
      </c>
      <c r="H33" s="22">
        <f t="shared" si="1"/>
        <v>0</v>
      </c>
      <c r="I33" s="19">
        <f t="shared" si="2"/>
        <v>0</v>
      </c>
      <c r="J33" s="29">
        <f t="shared" si="3"/>
        <v>0</v>
      </c>
    </row>
    <row r="34" spans="1:10" s="2" customFormat="1" ht="51">
      <c r="A34" s="28">
        <v>30</v>
      </c>
      <c r="B34" s="45" t="str">
        <f>zbiorówka!B34</f>
        <v xml:space="preserve">Podnośnik laboratoryjny stal nierdzewna </v>
      </c>
      <c r="C34" s="25" t="str">
        <f>zbiorówka!C34</f>
        <v>Podnośnik mechaniczny - laboratoryjny. Stolik i podstawa wykonane ze stali nierdzewnej. Płynna regulacja wysokości. Zakres regulacji: max. 250 mm. Wymiary stolika: ok.150 x 150 mm</v>
      </c>
      <c r="D34" s="90">
        <v>0</v>
      </c>
      <c r="E34" s="26">
        <f>zbiorówka!E34</f>
        <v>0</v>
      </c>
      <c r="F34" s="26">
        <f t="shared" si="0"/>
        <v>0</v>
      </c>
      <c r="G34" s="27">
        <f>zbiorówka!G34</f>
        <v>0</v>
      </c>
      <c r="H34" s="22">
        <f t="shared" si="1"/>
        <v>0</v>
      </c>
      <c r="I34" s="19">
        <f t="shared" si="2"/>
        <v>0</v>
      </c>
      <c r="J34" s="29">
        <f t="shared" si="3"/>
        <v>0</v>
      </c>
    </row>
    <row r="35" spans="1:10" s="2" customFormat="1" ht="76.5">
      <c r="A35" s="28">
        <v>31</v>
      </c>
      <c r="B35" s="45" t="str">
        <f>zbiorówka!B35</f>
        <v>Układ okresowy pierwiastków chemicznych - część chemiczna</v>
      </c>
      <c r="C35" s="25" t="str">
        <f>zbiorówka!C35</f>
        <v>Plansza dydaktyczna jednostronna w formacie min 200cm x 140 cm prezentująca część chemiczną układu okresowego pierwiastków.</v>
      </c>
      <c r="D35" s="90">
        <v>1</v>
      </c>
      <c r="E35" s="26">
        <f>zbiorówka!E35</f>
        <v>0</v>
      </c>
      <c r="F35" s="26">
        <f t="shared" si="0"/>
        <v>0</v>
      </c>
      <c r="G35" s="27">
        <f>zbiorówka!G35</f>
        <v>0</v>
      </c>
      <c r="H35" s="22">
        <f t="shared" si="1"/>
        <v>0</v>
      </c>
      <c r="I35" s="19">
        <f t="shared" si="2"/>
        <v>0</v>
      </c>
      <c r="J35" s="29">
        <f t="shared" si="3"/>
        <v>0</v>
      </c>
    </row>
    <row r="36" spans="1:10" s="2" customFormat="1" ht="38.25">
      <c r="A36" s="28">
        <v>32</v>
      </c>
      <c r="B36" s="45" t="str">
        <f>zbiorówka!B36</f>
        <v>Tabela rozpuszczalności</v>
      </c>
      <c r="C36" s="25" t="str">
        <f>zbiorówka!C36</f>
        <v>Plansza dydaktyczna w formacie min 100x70 cm, foliowana, oprawiona, z możliwością zawieszania</v>
      </c>
      <c r="D36" s="90">
        <v>1</v>
      </c>
      <c r="E36" s="26">
        <f>zbiorówka!E36</f>
        <v>0</v>
      </c>
      <c r="F36" s="26">
        <f t="shared" si="0"/>
        <v>0</v>
      </c>
      <c r="G36" s="27">
        <f>zbiorówka!G36</f>
        <v>0</v>
      </c>
      <c r="H36" s="22">
        <f t="shared" si="1"/>
        <v>0</v>
      </c>
      <c r="I36" s="19">
        <f t="shared" si="2"/>
        <v>0</v>
      </c>
      <c r="J36" s="29">
        <f t="shared" si="3"/>
        <v>0</v>
      </c>
    </row>
    <row r="37" spans="1:10" s="2" customFormat="1" ht="89.25">
      <c r="A37" s="28">
        <v>33</v>
      </c>
      <c r="B37" s="45" t="str">
        <f>zbiorówka!B37</f>
        <v>Komplet plansz do chemii</v>
      </c>
      <c r="C37" s="25" t="str">
        <f>zbiorówka!C37</f>
        <v>Zestaw plansz chemicznych o wymiarach min 70cm x 100cm:
1.Tabela rozpuszczalności
2.Układ okresowy pierwiastków
3.Skala elektroujemności według Paulinga
4.Wiązania chemiczne
5.Kwasy nieorganiczne (beztlenowe)
6.Budowa materii</v>
      </c>
      <c r="D37" s="90">
        <v>0</v>
      </c>
      <c r="E37" s="26">
        <f>zbiorówka!E37</f>
        <v>0</v>
      </c>
      <c r="F37" s="26">
        <f t="shared" si="0"/>
        <v>0</v>
      </c>
      <c r="G37" s="27">
        <f>zbiorówka!G37</f>
        <v>0</v>
      </c>
      <c r="H37" s="22">
        <f t="shared" si="1"/>
        <v>0</v>
      </c>
      <c r="I37" s="19">
        <f t="shared" si="2"/>
        <v>0</v>
      </c>
      <c r="J37" s="29">
        <f t="shared" si="3"/>
        <v>0</v>
      </c>
    </row>
    <row r="38" spans="1:10" s="2" customFormat="1" ht="51">
      <c r="A38" s="28">
        <v>34</v>
      </c>
      <c r="B38" s="45" t="str">
        <f>zbiorówka!B38</f>
        <v>Plansze interaktywne chemia</v>
      </c>
      <c r="C38" s="25" t="str">
        <f>zbiorówka!C38</f>
        <v>Program edukacyjny, tematyka - chemia -poziom szkoła podstawowa. W programie ilustracje, fotografie, animacje, filmy pokazujące np. doświadczenia chemiczne, reakcje chemiczne, budowę atomów i cząsteczek, tabelę rozpuszczalności, przykłady zastosowań substancji i procesów chemicznych w życiu codziennym
Program współpracuje z rzutnikiem lub tablicą interaktywną.</v>
      </c>
      <c r="D38" s="90">
        <v>1</v>
      </c>
      <c r="E38" s="26">
        <f>zbiorówka!E38</f>
        <v>0</v>
      </c>
      <c r="F38" s="26">
        <f t="shared" si="0"/>
        <v>0</v>
      </c>
      <c r="G38" s="27">
        <f>zbiorówka!G38</f>
        <v>0</v>
      </c>
      <c r="H38" s="22">
        <f t="shared" si="1"/>
        <v>0</v>
      </c>
      <c r="I38" s="19">
        <f t="shared" si="2"/>
        <v>0</v>
      </c>
      <c r="J38" s="29">
        <f t="shared" si="3"/>
        <v>0</v>
      </c>
    </row>
    <row r="39" spans="1:10" s="2" customFormat="1" ht="38.25">
      <c r="A39" s="28">
        <v>35</v>
      </c>
      <c r="B39" s="45" t="str">
        <f>zbiorówka!B39</f>
        <v>Waga szkolna elektroniczna 500g/0.1g</v>
      </c>
      <c r="C39" s="25" t="str">
        <f>zbiorówka!C39</f>
        <v xml:space="preserve">Wyświetlacz cyfrowy, Zasilanie: bateria., Maksymalne obciążenie 500g, Dokładność 0.1g, </v>
      </c>
      <c r="D39" s="90">
        <v>3</v>
      </c>
      <c r="E39" s="26">
        <f>zbiorówka!E39</f>
        <v>0</v>
      </c>
      <c r="F39" s="26">
        <f t="shared" si="0"/>
        <v>0</v>
      </c>
      <c r="G39" s="27">
        <f>zbiorówka!G39</f>
        <v>0</v>
      </c>
      <c r="H39" s="22">
        <f t="shared" si="1"/>
        <v>0</v>
      </c>
      <c r="I39" s="19">
        <f t="shared" si="2"/>
        <v>0</v>
      </c>
      <c r="J39" s="29">
        <f t="shared" si="3"/>
        <v>0</v>
      </c>
    </row>
    <row r="40" spans="1:10" s="2" customFormat="1" ht="38.25">
      <c r="A40" s="28">
        <v>36</v>
      </c>
      <c r="B40" s="45" t="str">
        <f>zbiorówka!B40</f>
        <v>Waga szalkowa laboratoryjna szkolna 500g</v>
      </c>
      <c r="C40" s="25" t="str">
        <f>zbiorówka!C40</f>
        <v>Waga szalkowa laboratoryjna. Zestaw zawiera ok.20 odważników od 10 mg do 200 g. Udźwig: 500g. Podziałka: 20mg</v>
      </c>
      <c r="D40" s="90">
        <v>0</v>
      </c>
      <c r="E40" s="26">
        <f>zbiorówka!E40</f>
        <v>0</v>
      </c>
      <c r="F40" s="26">
        <f t="shared" si="0"/>
        <v>0</v>
      </c>
      <c r="G40" s="27">
        <f>zbiorówka!G40</f>
        <v>0</v>
      </c>
      <c r="H40" s="22">
        <f t="shared" si="1"/>
        <v>0</v>
      </c>
      <c r="I40" s="19">
        <f t="shared" si="2"/>
        <v>0</v>
      </c>
      <c r="J40" s="29">
        <f t="shared" si="3"/>
        <v>0</v>
      </c>
    </row>
    <row r="41" spans="1:10" s="2" customFormat="1" ht="51">
      <c r="A41" s="28">
        <v>37</v>
      </c>
      <c r="B41" s="45" t="str">
        <f>zbiorówka!B41</f>
        <v>Zasilacz laboratoryjny prądu stałego 15V max 3A</v>
      </c>
      <c r="C41" s="25" t="str">
        <f>zbiorówka!C41</f>
        <v>Zasilacz laboratoryjny prądu stałego, z płynną regulacją. Wskaźniki cyfrowe 2xLCD niezależne. Specyfikacja techniczna: Napięcie wyjściowe: 0-30V, Prąd wyjściowy (max): 5A.</v>
      </c>
      <c r="D41" s="90">
        <v>0</v>
      </c>
      <c r="E41" s="26">
        <f>zbiorówka!E41</f>
        <v>0</v>
      </c>
      <c r="F41" s="26">
        <f t="shared" si="0"/>
        <v>0</v>
      </c>
      <c r="G41" s="27">
        <f>zbiorówka!G41</f>
        <v>0</v>
      </c>
      <c r="H41" s="22">
        <f t="shared" si="1"/>
        <v>0</v>
      </c>
      <c r="I41" s="19">
        <f t="shared" si="2"/>
        <v>0</v>
      </c>
      <c r="J41" s="29">
        <f t="shared" si="3"/>
        <v>0</v>
      </c>
    </row>
    <row r="42" spans="1:10" s="2" customFormat="1" ht="25.5">
      <c r="A42" s="28">
        <v>38</v>
      </c>
      <c r="B42" s="45" t="str">
        <f>zbiorówka!B42</f>
        <v>Okulary ochronne</v>
      </c>
      <c r="C42" s="25" t="str">
        <f>zbiorówka!C42</f>
        <v>Okulary ochronne z otworami wentylacyjnymi</v>
      </c>
      <c r="D42" s="90">
        <v>30</v>
      </c>
      <c r="E42" s="26">
        <f>zbiorówka!E42</f>
        <v>0</v>
      </c>
      <c r="F42" s="26">
        <f t="shared" si="0"/>
        <v>0</v>
      </c>
      <c r="G42" s="27">
        <f>zbiorówka!G42</f>
        <v>0</v>
      </c>
      <c r="H42" s="22">
        <f t="shared" si="1"/>
        <v>0</v>
      </c>
      <c r="I42" s="19">
        <f t="shared" si="2"/>
        <v>0</v>
      </c>
      <c r="J42" s="29">
        <f t="shared" si="3"/>
        <v>0</v>
      </c>
    </row>
    <row r="43" spans="1:10" s="2" customFormat="1" ht="25.5">
      <c r="A43" s="28">
        <v>39</v>
      </c>
      <c r="B43" s="45" t="str">
        <f>zbiorówka!B43</f>
        <v>Fartuchy ochronne</v>
      </c>
      <c r="C43" s="25" t="str">
        <f>zbiorówka!C43</f>
        <v>Fartuch z białego płótna (100% bawełna) z długimi rękawami, trzema kieszeniami, paskiem regulującym obwód oraz zapinane na guziki.</v>
      </c>
      <c r="D43" s="90">
        <v>30</v>
      </c>
      <c r="E43" s="26">
        <f>zbiorówka!E43</f>
        <v>0</v>
      </c>
      <c r="F43" s="26">
        <f t="shared" si="0"/>
        <v>0</v>
      </c>
      <c r="G43" s="27">
        <f>zbiorówka!G43</f>
        <v>0</v>
      </c>
      <c r="H43" s="22">
        <f t="shared" si="1"/>
        <v>0</v>
      </c>
      <c r="I43" s="19">
        <f t="shared" si="2"/>
        <v>0</v>
      </c>
      <c r="J43" s="29">
        <f t="shared" si="3"/>
        <v>0</v>
      </c>
    </row>
    <row r="44" spans="1:10" s="2" customFormat="1" ht="76.5">
      <c r="A44" s="28">
        <v>40</v>
      </c>
      <c r="B44" s="45" t="str">
        <f>zbiorówka!B44</f>
        <v>Apteczka</v>
      </c>
      <c r="C44" s="25" t="str">
        <f>zbiorówka!C44</f>
        <v>Apteczka w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44" s="90">
        <v>1</v>
      </c>
      <c r="E44" s="26">
        <f>zbiorówka!E44</f>
        <v>0</v>
      </c>
      <c r="F44" s="26">
        <f t="shared" si="0"/>
        <v>0</v>
      </c>
      <c r="G44" s="27">
        <f>zbiorówka!G44</f>
        <v>0</v>
      </c>
      <c r="H44" s="22">
        <f t="shared" si="1"/>
        <v>0</v>
      </c>
      <c r="I44" s="19">
        <f t="shared" si="2"/>
        <v>0</v>
      </c>
      <c r="J44" s="29">
        <f t="shared" si="3"/>
        <v>0</v>
      </c>
    </row>
    <row r="45" spans="1:10" s="2" customFormat="1" ht="25.5">
      <c r="A45" s="28">
        <v>41</v>
      </c>
      <c r="B45" s="45" t="str">
        <f>zbiorówka!B45</f>
        <v>Rękawiczki lateksowe</v>
      </c>
      <c r="C45" s="25" t="str">
        <f>zbiorówka!C45</f>
        <v>Rękawice laboratoryjne, cienkie, elastyczne. 100 szt w opakowaniu</v>
      </c>
      <c r="D45" s="90">
        <v>1</v>
      </c>
      <c r="E45" s="26">
        <f>zbiorówka!E45</f>
        <v>0</v>
      </c>
      <c r="F45" s="26">
        <f t="shared" si="0"/>
        <v>0</v>
      </c>
      <c r="G45" s="27">
        <f>zbiorówka!G45</f>
        <v>0</v>
      </c>
      <c r="H45" s="22">
        <f t="shared" si="1"/>
        <v>0</v>
      </c>
      <c r="I45" s="19">
        <f t="shared" si="2"/>
        <v>0</v>
      </c>
      <c r="J45" s="29">
        <f t="shared" si="3"/>
        <v>0</v>
      </c>
    </row>
    <row r="46" spans="1:10" s="2" customFormat="1" ht="38.25">
      <c r="A46" s="28">
        <v>42</v>
      </c>
      <c r="B46" s="45" t="str">
        <f>zbiorówka!B46</f>
        <v>Rękawice do gorących przedmiotów</v>
      </c>
      <c r="C46" s="25" t="str">
        <f>zbiorówka!C46</f>
        <v>Rękawice termiczne wykonane z grubej bawełny frotte, ciepło kontaktowe do 250° C</v>
      </c>
      <c r="D46" s="90">
        <v>10</v>
      </c>
      <c r="E46" s="26">
        <f>zbiorówka!E46</f>
        <v>0</v>
      </c>
      <c r="F46" s="26">
        <f t="shared" si="0"/>
        <v>0</v>
      </c>
      <c r="G46" s="27">
        <f>zbiorówka!G46</f>
        <v>0</v>
      </c>
      <c r="H46" s="22">
        <f t="shared" si="1"/>
        <v>0</v>
      </c>
      <c r="I46" s="19">
        <f t="shared" si="2"/>
        <v>0</v>
      </c>
      <c r="J46" s="29">
        <f t="shared" si="3"/>
        <v>0</v>
      </c>
    </row>
    <row r="47" spans="1:10" s="2" customFormat="1">
      <c r="A47" s="28">
        <v>43</v>
      </c>
      <c r="B47" s="45" t="str">
        <f>zbiorówka!B47</f>
        <v>Parafilm</v>
      </c>
      <c r="C47" s="25" t="str">
        <f>zbiorówka!C47</f>
        <v>Parafilm  do uszczelniania szkła i plastików laboratoryjnych  Szerokość rolki: ok.50 mm Długość rolki: min 75 m</v>
      </c>
      <c r="D47" s="90">
        <v>0</v>
      </c>
      <c r="E47" s="26">
        <f>zbiorówka!E47</f>
        <v>0</v>
      </c>
      <c r="F47" s="26">
        <f t="shared" si="0"/>
        <v>0</v>
      </c>
      <c r="G47" s="27">
        <f>zbiorówka!G47</f>
        <v>0</v>
      </c>
      <c r="H47" s="22">
        <f t="shared" si="1"/>
        <v>0</v>
      </c>
      <c r="I47" s="19">
        <f t="shared" si="2"/>
        <v>0</v>
      </c>
      <c r="J47" s="29">
        <f t="shared" si="3"/>
        <v>0</v>
      </c>
    </row>
    <row r="48" spans="1:10" s="1" customFormat="1" ht="38.25">
      <c r="A48" s="28">
        <v>44</v>
      </c>
      <c r="B48" s="45" t="str">
        <f>zbiorówka!B48</f>
        <v xml:space="preserve">Mata z włókniny chłonnej </v>
      </c>
      <c r="C48" s="25" t="str">
        <f>zbiorówka!C48</f>
        <v>Mata z włókniny chłonnej, absorbująca chemikalia (uniwersalna),wymiar ok.40 cmx50 min 100mat w opakowaniu</v>
      </c>
      <c r="D48" s="90">
        <v>1</v>
      </c>
      <c r="E48" s="26">
        <f>zbiorówka!E48</f>
        <v>0</v>
      </c>
      <c r="F48" s="26">
        <f t="shared" si="0"/>
        <v>0</v>
      </c>
      <c r="G48" s="27">
        <f>zbiorówka!G48</f>
        <v>0</v>
      </c>
      <c r="H48" s="22">
        <f t="shared" si="1"/>
        <v>0</v>
      </c>
      <c r="I48" s="19">
        <f t="shared" si="2"/>
        <v>0</v>
      </c>
      <c r="J48" s="29">
        <f t="shared" si="3"/>
        <v>0</v>
      </c>
    </row>
    <row r="49" spans="1:10" ht="76.5">
      <c r="A49" s="28">
        <v>45</v>
      </c>
      <c r="B49" s="45" t="str">
        <f>zbiorówka!B49</f>
        <v>Palnik Bunsena (z wkładami wymiennymi)</v>
      </c>
      <c r="C49" s="25" t="str">
        <f>zbiorówka!C49</f>
        <v>W zestawie:
Palnik laboratoryjny
Kartusz gazowy
Dane techniczne:
Temperatura płomienia 1700oC
Kartusz 230g / 410 ml30% propan , 70% butan</v>
      </c>
      <c r="D49" s="90">
        <v>6</v>
      </c>
      <c r="E49" s="26">
        <f>zbiorówka!E49</f>
        <v>0</v>
      </c>
      <c r="F49" s="26">
        <f t="shared" ref="F49:F51" si="4">E49*D49</f>
        <v>0</v>
      </c>
      <c r="G49" s="27">
        <f>zbiorówka!G49</f>
        <v>0</v>
      </c>
      <c r="H49" s="22">
        <f t="shared" ref="H49:H51" si="5">J49-F49</f>
        <v>0</v>
      </c>
      <c r="I49" s="19">
        <f t="shared" ref="I49:I51" si="6">E49*G49%+E49</f>
        <v>0</v>
      </c>
      <c r="J49" s="29">
        <f t="shared" ref="J49:J51" si="7">I49*D49</f>
        <v>0</v>
      </c>
    </row>
    <row r="50" spans="1:10" ht="34.5" customHeight="1">
      <c r="A50" s="28">
        <v>46</v>
      </c>
      <c r="B50" s="45" t="str">
        <f>zbiorówka!B50</f>
        <v>Czasza grzejna</v>
      </c>
      <c r="C50" s="25" t="str">
        <f>zbiorówka!C50</f>
        <v>Elektryczny płaszcz grzewczy z regulacją mocy, do max 4500C</v>
      </c>
      <c r="D50" s="90">
        <v>2</v>
      </c>
      <c r="E50" s="26">
        <f>zbiorówka!E50</f>
        <v>0</v>
      </c>
      <c r="F50" s="26">
        <f t="shared" si="4"/>
        <v>0</v>
      </c>
      <c r="G50" s="27">
        <f>zbiorówka!G50</f>
        <v>0</v>
      </c>
      <c r="H50" s="22">
        <f t="shared" si="5"/>
        <v>0</v>
      </c>
      <c r="I50" s="19">
        <f t="shared" si="6"/>
        <v>0</v>
      </c>
      <c r="J50" s="29">
        <f t="shared" si="7"/>
        <v>0</v>
      </c>
    </row>
    <row r="51" spans="1:10" ht="64.5" thickBot="1">
      <c r="A51" s="30">
        <v>47</v>
      </c>
      <c r="B51" s="46" t="str">
        <f>zbiorówka!B51</f>
        <v>Butla z kranikiem do wody destylowanej (10l)</v>
      </c>
      <c r="C51" s="37" t="str">
        <f>zbiorówka!C51</f>
        <v>Butla do wody destylowanej z kranem, pojemność 10l, z tworzywa, szyja gwintowana z nakrętką, uchwyt do przenoszenia</v>
      </c>
      <c r="D51" s="91">
        <v>1</v>
      </c>
      <c r="E51" s="38">
        <f>zbiorówka!E51</f>
        <v>0</v>
      </c>
      <c r="F51" s="38">
        <f t="shared" si="4"/>
        <v>0</v>
      </c>
      <c r="G51" s="39">
        <f>zbiorówka!G51</f>
        <v>0</v>
      </c>
      <c r="H51" s="35">
        <f t="shared" si="5"/>
        <v>0</v>
      </c>
      <c r="I51" s="33">
        <f t="shared" si="6"/>
        <v>0</v>
      </c>
      <c r="J51" s="36">
        <f t="shared" si="7"/>
        <v>0</v>
      </c>
    </row>
    <row r="52" spans="1:10">
      <c r="F52" s="9">
        <f>SUM(F5:F51)</f>
        <v>0</v>
      </c>
      <c r="H52" s="9">
        <f>SUM(H5:H51)</f>
        <v>0</v>
      </c>
      <c r="J52" s="9">
        <f>SUM(J5:J51)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zoomScale="70" zoomScaleNormal="70" workbookViewId="0">
      <pane ySplit="4" topLeftCell="A5" activePane="bottomLeft" state="frozen"/>
      <selection activeCell="N13" sqref="N13"/>
      <selection pane="bottomLeft" activeCell="N13" sqref="N13"/>
    </sheetView>
  </sheetViews>
  <sheetFormatPr defaultColWidth="9" defaultRowHeight="14.25"/>
  <cols>
    <col min="1" max="1" width="5.625" style="7" customWidth="1"/>
    <col min="2" max="2" width="13.625" style="47" customWidth="1"/>
    <col min="3" max="3" width="96.125" style="7" customWidth="1"/>
    <col min="4" max="4" width="10.625" style="7" customWidth="1"/>
    <col min="5" max="5" width="11.875" style="7" customWidth="1"/>
    <col min="6" max="6" width="12" style="7" customWidth="1"/>
    <col min="7" max="7" width="10.25" style="8" bestFit="1" customWidth="1"/>
    <col min="8" max="8" width="9.875" style="8" bestFit="1" customWidth="1"/>
    <col min="9" max="9" width="12.25" style="7" customWidth="1"/>
    <col min="10" max="10" width="12.125" style="7" bestFit="1" customWidth="1"/>
    <col min="11" max="16384" width="9" style="7"/>
  </cols>
  <sheetData>
    <row r="1" spans="1:10" s="5" customFormat="1" ht="15">
      <c r="A1" s="4"/>
      <c r="B1" s="40"/>
      <c r="C1" s="92" t="s">
        <v>9</v>
      </c>
      <c r="D1" s="92"/>
      <c r="E1" s="92"/>
      <c r="F1" s="92"/>
      <c r="G1" s="92"/>
      <c r="H1" s="92"/>
      <c r="I1" s="92"/>
      <c r="J1" s="92"/>
    </row>
    <row r="2" spans="1:10" s="5" customFormat="1" ht="15">
      <c r="A2" s="6"/>
      <c r="B2" s="41"/>
      <c r="C2" s="95" t="s">
        <v>22</v>
      </c>
      <c r="D2" s="95"/>
      <c r="E2" s="95"/>
      <c r="F2" s="95"/>
      <c r="G2" s="95"/>
      <c r="H2" s="95"/>
      <c r="I2" s="95"/>
      <c r="J2" s="95"/>
    </row>
    <row r="3" spans="1:10" s="5" customFormat="1" ht="15.75" thickBot="1">
      <c r="A3" s="6"/>
      <c r="B3" s="41"/>
      <c r="C3" s="10"/>
      <c r="D3" s="94"/>
      <c r="E3" s="94"/>
      <c r="F3" s="94"/>
      <c r="G3" s="11"/>
      <c r="H3" s="11"/>
      <c r="I3" s="11"/>
      <c r="J3" s="11"/>
    </row>
    <row r="4" spans="1:10" customFormat="1" ht="38.25">
      <c r="A4" s="12"/>
      <c r="B4" s="42"/>
      <c r="C4" s="13"/>
      <c r="D4" s="13" t="s">
        <v>3</v>
      </c>
      <c r="E4" s="14" t="s">
        <v>4</v>
      </c>
      <c r="F4" s="14" t="s">
        <v>5</v>
      </c>
      <c r="G4" s="15" t="s">
        <v>6</v>
      </c>
      <c r="H4" s="15" t="s">
        <v>18</v>
      </c>
      <c r="I4" s="14" t="s">
        <v>7</v>
      </c>
      <c r="J4" s="16" t="s">
        <v>8</v>
      </c>
    </row>
    <row r="5" spans="1:10" s="2" customFormat="1" ht="51">
      <c r="A5" s="28">
        <v>1</v>
      </c>
      <c r="B5" s="45" t="str">
        <f>zbiorówka!B5</f>
        <v>Chemia - Zestaw do doświadczeń chemicznych</v>
      </c>
      <c r="C5" s="25" t="str">
        <f>zbiorówka!C5</f>
        <v>Zestaw szkła i sprzętu laboratoryjnego dla grupy 2-4 osób do doświadczeń z chemii dostosowany do wykonania doświadczeń odpowiadających podstawie programowej dla szkół podstawowych. Zestaw w opakowaniu przenośnym, wyłożony gąbką.</v>
      </c>
      <c r="D5" s="52">
        <v>1</v>
      </c>
      <c r="E5" s="26">
        <f>zbiorówka!E5</f>
        <v>0</v>
      </c>
      <c r="F5" s="26">
        <f>E5*D5</f>
        <v>0</v>
      </c>
      <c r="G5" s="27">
        <f>zbiorówka!G5</f>
        <v>0</v>
      </c>
      <c r="H5" s="22">
        <f>J5-F5</f>
        <v>0</v>
      </c>
      <c r="I5" s="19">
        <f>E5*G5%+E5</f>
        <v>0</v>
      </c>
      <c r="J5" s="29">
        <f>I5*D5</f>
        <v>0</v>
      </c>
    </row>
    <row r="6" spans="1:10" s="2" customFormat="1" ht="51">
      <c r="A6" s="28">
        <v>2</v>
      </c>
      <c r="B6" s="45" t="str">
        <f>zbiorówka!B6</f>
        <v>Elektrochemia - Zestaw do ćwiczeń z elektrochemii</v>
      </c>
      <c r="C6" s="25" t="str">
        <f>zbiorówka!C6</f>
        <v xml:space="preserve"> Zestaw do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podstawowych.</v>
      </c>
      <c r="D6" s="52">
        <v>2</v>
      </c>
      <c r="E6" s="26">
        <f>zbiorówka!E6</f>
        <v>0</v>
      </c>
      <c r="F6" s="26">
        <f t="shared" ref="F6:F48" si="0">E6*D6</f>
        <v>0</v>
      </c>
      <c r="G6" s="27">
        <f>zbiorówka!G6</f>
        <v>0</v>
      </c>
      <c r="H6" s="22">
        <f t="shared" ref="H6:H48" si="1">J6-F6</f>
        <v>0</v>
      </c>
      <c r="I6" s="19">
        <f t="shared" ref="I6:I48" si="2">E6*G6%+E6</f>
        <v>0</v>
      </c>
      <c r="J6" s="29">
        <f t="shared" ref="J6:J48" si="3">I6*D6</f>
        <v>0</v>
      </c>
    </row>
    <row r="7" spans="1:10" s="2" customFormat="1" ht="38.25">
      <c r="A7" s="28">
        <v>3</v>
      </c>
      <c r="B7" s="45" t="str">
        <f>zbiorówka!B7</f>
        <v>Przyrząd do elektrolizy</v>
      </c>
      <c r="C7" s="25" t="str">
        <f>zbiorówka!C7</f>
        <v>Przyrząd do elektrolizy w postaci dwóch elektrod osadzonych na
wyprofilowanych ramionach przewodzących umieszczonych na wspornikach w pojemniku plastikowym, w dole pojemnika gniazda przewodów bananowych</v>
      </c>
      <c r="D7" s="52">
        <v>1</v>
      </c>
      <c r="E7" s="26">
        <f>zbiorówka!E7</f>
        <v>0</v>
      </c>
      <c r="F7" s="26">
        <f t="shared" si="0"/>
        <v>0</v>
      </c>
      <c r="G7" s="27">
        <f>zbiorówka!G7</f>
        <v>0</v>
      </c>
      <c r="H7" s="22">
        <f t="shared" si="1"/>
        <v>0</v>
      </c>
      <c r="I7" s="19">
        <f t="shared" si="2"/>
        <v>0</v>
      </c>
      <c r="J7" s="29">
        <f t="shared" si="3"/>
        <v>0</v>
      </c>
    </row>
    <row r="8" spans="1:10" s="2" customFormat="1" ht="38.25">
      <c r="A8" s="28">
        <v>4</v>
      </c>
      <c r="B8" s="45" t="str">
        <f>zbiorówka!B8</f>
        <v>Zestaw do ćwiczeń z elektrolizy</v>
      </c>
      <c r="C8" s="25" t="str">
        <f>zbiorówka!C8</f>
        <v>Zestaw do ćwiczeń z elektrolizy. W zestawie: podstawka do statywu z gniazdami zasilającymi, statyw, naczynie szklane, uchwyt do probówek, probówki (min.2szt.), elektrody, przewody. Zestaw w plastikowej walizce.</v>
      </c>
      <c r="D8" s="52">
        <v>1</v>
      </c>
      <c r="E8" s="26">
        <f>zbiorówka!E8</f>
        <v>0</v>
      </c>
      <c r="F8" s="26">
        <f t="shared" si="0"/>
        <v>0</v>
      </c>
      <c r="G8" s="27">
        <f>zbiorówka!G8</f>
        <v>0</v>
      </c>
      <c r="H8" s="22">
        <f t="shared" si="1"/>
        <v>0</v>
      </c>
      <c r="I8" s="19">
        <f t="shared" si="2"/>
        <v>0</v>
      </c>
      <c r="J8" s="29">
        <f t="shared" si="3"/>
        <v>0</v>
      </c>
    </row>
    <row r="9" spans="1:10" s="2" customFormat="1" ht="76.5">
      <c r="A9" s="28">
        <v>5</v>
      </c>
      <c r="B9" s="45" t="str">
        <f>zbiorówka!B9</f>
        <v>Walizka Ekobadacza do obserwacji oraz badania wód i ph gleb</v>
      </c>
      <c r="C9" s="25" t="str">
        <f>zbiorówka!C9</f>
        <v>Zestaw dydaktyczny do analizy składu chemicznego wody i gleby. W zestawie: 1.szcegółowa instrukcja opisująca metodykę i standardy badań, 2.Kwasomierz Helliga (płytka i płyn), 3. Lupa, 5.Strzykawki: 5ml, 10 ml, 6.Bibuły osuszające 7. Probówki okrągłodenna, probówki płaskodenne z korkami (3szt), 8.Stojak do probówek 9.Łyżeczki do poboru: gleby (1szt), substancji sypkich (3szt.), 10. Komplet (ok.15szt) mianowanych roztworów wskaźników 11. Siateczka do usuwania zanieczyszczeń przy poborze wody 12. Skale wyników badań - barwne, zalaminowane. Zapakowane w przenośny pojemnik plastikowy.</v>
      </c>
      <c r="D9" s="52">
        <v>2</v>
      </c>
      <c r="E9" s="26">
        <f>zbiorówka!E9</f>
        <v>0</v>
      </c>
      <c r="F9" s="26">
        <f t="shared" si="0"/>
        <v>0</v>
      </c>
      <c r="G9" s="27">
        <f>zbiorówka!G9</f>
        <v>0</v>
      </c>
      <c r="H9" s="22">
        <f t="shared" si="1"/>
        <v>0</v>
      </c>
      <c r="I9" s="19">
        <f t="shared" si="2"/>
        <v>0</v>
      </c>
      <c r="J9" s="29">
        <f t="shared" si="3"/>
        <v>0</v>
      </c>
    </row>
    <row r="10" spans="1:10" s="2" customFormat="1" ht="25.5">
      <c r="A10" s="28">
        <v>6</v>
      </c>
      <c r="B10" s="45" t="str">
        <f>zbiorówka!B10</f>
        <v>Próbki paliw - rodzaje paliw</v>
      </c>
      <c r="C10" s="25" t="str">
        <f>zbiorówka!C10</f>
        <v>Zestaw 12 próbek paliw zapakowanych w walizkę/gablotkę z opisem paliw</v>
      </c>
      <c r="D10" s="52">
        <v>1</v>
      </c>
      <c r="E10" s="26">
        <f>zbiorówka!E10</f>
        <v>0</v>
      </c>
      <c r="F10" s="26">
        <f t="shared" si="0"/>
        <v>0</v>
      </c>
      <c r="G10" s="27">
        <f>zbiorówka!G10</f>
        <v>0</v>
      </c>
      <c r="H10" s="22">
        <f t="shared" si="1"/>
        <v>0</v>
      </c>
      <c r="I10" s="19">
        <f t="shared" si="2"/>
        <v>0</v>
      </c>
      <c r="J10" s="29">
        <f t="shared" si="3"/>
        <v>0</v>
      </c>
    </row>
    <row r="11" spans="1:10" s="2" customFormat="1" ht="25.5">
      <c r="A11" s="28">
        <v>7</v>
      </c>
      <c r="B11" s="45" t="str">
        <f>zbiorówka!B11</f>
        <v>Metale i ich stopy</v>
      </c>
      <c r="C11" s="25" t="str">
        <f>zbiorówka!C11</f>
        <v>Zestaw min. 12 płytek z różnych metali i ich stopów, z ich oznaczeniami/nazwami. Płytki w opakowaniu - walizka/skrzynka.</v>
      </c>
      <c r="D11" s="52">
        <v>1</v>
      </c>
      <c r="E11" s="26">
        <f>zbiorówka!E11</f>
        <v>0</v>
      </c>
      <c r="F11" s="26">
        <f t="shared" si="0"/>
        <v>0</v>
      </c>
      <c r="G11" s="27">
        <f>zbiorówka!G11</f>
        <v>0</v>
      </c>
      <c r="H11" s="22">
        <f t="shared" si="1"/>
        <v>0</v>
      </c>
      <c r="I11" s="19">
        <f t="shared" si="2"/>
        <v>0</v>
      </c>
      <c r="J11" s="29">
        <f t="shared" si="3"/>
        <v>0</v>
      </c>
    </row>
    <row r="12" spans="1:10" s="2" customFormat="1" ht="51">
      <c r="A12" s="28">
        <v>8</v>
      </c>
      <c r="B12" s="45" t="str">
        <f>zbiorówka!B12</f>
        <v>Suszarka do próbówek z tacką do ociekania</v>
      </c>
      <c r="C12" s="25" t="str">
        <f>zbiorówka!C12</f>
        <v>Suszarka do próbówek z tacką do ociekania. Końcówki prętów zabezpieczone gumkami. Wymiary orientacyjne: Wysokość ok 45cm, Szerokość: ok35cm, Głębokość: ok15cm</v>
      </c>
      <c r="D12" s="52">
        <v>6</v>
      </c>
      <c r="E12" s="26">
        <f>zbiorówka!E12</f>
        <v>0</v>
      </c>
      <c r="F12" s="26">
        <f t="shared" si="0"/>
        <v>0</v>
      </c>
      <c r="G12" s="27">
        <f>zbiorówka!G12</f>
        <v>0</v>
      </c>
      <c r="H12" s="22">
        <f t="shared" si="1"/>
        <v>0</v>
      </c>
      <c r="I12" s="19">
        <f t="shared" si="2"/>
        <v>0</v>
      </c>
      <c r="J12" s="29">
        <f t="shared" si="3"/>
        <v>0</v>
      </c>
    </row>
    <row r="13" spans="1:10" s="2" customFormat="1" ht="51">
      <c r="A13" s="28">
        <v>9</v>
      </c>
      <c r="B13" s="45" t="str">
        <f>zbiorówka!B13</f>
        <v>Taca do przenoszenia próbówek i odczynników</v>
      </c>
      <c r="C13" s="25" t="str">
        <f>zbiorówka!C13</f>
        <v>Plastikowy pojemnik z uchwytami, po bokach otwory na probówki: 6 otworówxok.20mm, 8otworówxok.16mm, 8otworówxok.8mm Wymiary pojemnika ok.: 30x10x20cm</v>
      </c>
      <c r="D13" s="52">
        <v>6</v>
      </c>
      <c r="E13" s="26">
        <f>zbiorówka!E13</f>
        <v>0</v>
      </c>
      <c r="F13" s="26">
        <f t="shared" si="0"/>
        <v>0</v>
      </c>
      <c r="G13" s="27">
        <f>zbiorówka!G13</f>
        <v>0</v>
      </c>
      <c r="H13" s="22">
        <f t="shared" si="1"/>
        <v>0</v>
      </c>
      <c r="I13" s="19">
        <f t="shared" si="2"/>
        <v>0</v>
      </c>
      <c r="J13" s="29">
        <f t="shared" si="3"/>
        <v>0</v>
      </c>
    </row>
    <row r="14" spans="1:10" s="2" customFormat="1" ht="25.5">
      <c r="A14" s="28">
        <v>10</v>
      </c>
      <c r="B14" s="45" t="str">
        <f>zbiorówka!B14</f>
        <v>Termometr -10 do 110 C</v>
      </c>
      <c r="C14" s="25" t="str">
        <f>zbiorówka!C14</f>
        <v>Termometr alkoholowy. Zakres pomiaru od -10 do 110 0C.</v>
      </c>
      <c r="D14" s="52">
        <v>6</v>
      </c>
      <c r="E14" s="26">
        <f>zbiorówka!E14</f>
        <v>0</v>
      </c>
      <c r="F14" s="26">
        <f t="shared" si="0"/>
        <v>0</v>
      </c>
      <c r="G14" s="27">
        <f>zbiorówka!G14</f>
        <v>0</v>
      </c>
      <c r="H14" s="22">
        <f t="shared" si="1"/>
        <v>0</v>
      </c>
      <c r="I14" s="19">
        <f t="shared" si="2"/>
        <v>0</v>
      </c>
      <c r="J14" s="29">
        <f t="shared" si="3"/>
        <v>0</v>
      </c>
    </row>
    <row r="15" spans="1:10" s="2" customFormat="1" ht="25.5">
      <c r="A15" s="28">
        <v>11</v>
      </c>
      <c r="B15" s="45" t="str">
        <f>zbiorówka!B15</f>
        <v xml:space="preserve">Aparat Hoffmana </v>
      </c>
      <c r="C15" s="25" t="str">
        <f>zbiorówka!C15</f>
        <v>Przyrząd (tzw. Eudiometrem Hofmanna) - statyw z trzema połączonymi ze sobą cylindrami szklanymi (środkowy otwarty, boczne z zaworami, wyposażone w elektrody). W zestawie zasilacz.</v>
      </c>
      <c r="D15" s="52">
        <v>1</v>
      </c>
      <c r="E15" s="26">
        <f>zbiorówka!E15</f>
        <v>0</v>
      </c>
      <c r="F15" s="26">
        <f t="shared" si="0"/>
        <v>0</v>
      </c>
      <c r="G15" s="27">
        <f>zbiorówka!G15</f>
        <v>0</v>
      </c>
      <c r="H15" s="22">
        <f t="shared" si="1"/>
        <v>0</v>
      </c>
      <c r="I15" s="19">
        <f t="shared" si="2"/>
        <v>0</v>
      </c>
      <c r="J15" s="29">
        <f t="shared" si="3"/>
        <v>0</v>
      </c>
    </row>
    <row r="16" spans="1:10" s="2" customFormat="1" ht="38.25">
      <c r="A16" s="28">
        <v>12</v>
      </c>
      <c r="B16" s="45" t="str">
        <f>zbiorówka!B16</f>
        <v>Zestaw do ekstrakcji ze statywem</v>
      </c>
      <c r="C16" s="25" t="str">
        <f>zbiorówka!C16</f>
        <v>W skład zestawu wchodzi: ekstraktor, chłodnica, kolba płaskodenna, trójnóg, siatka z krążkiem ceramicznym, palnik spirytusowy, wąż 2szt., łapy i łączniki do zmontowania zestawu, Opakowanie plastikowe wyłożone pianką.</v>
      </c>
      <c r="D16" s="52">
        <v>1</v>
      </c>
      <c r="E16" s="26">
        <f>zbiorówka!E16</f>
        <v>0</v>
      </c>
      <c r="F16" s="26">
        <f t="shared" si="0"/>
        <v>0</v>
      </c>
      <c r="G16" s="27">
        <f>zbiorówka!G16</f>
        <v>0</v>
      </c>
      <c r="H16" s="22">
        <f t="shared" si="1"/>
        <v>0</v>
      </c>
      <c r="I16" s="19">
        <f t="shared" si="2"/>
        <v>0</v>
      </c>
      <c r="J16" s="29">
        <f t="shared" si="3"/>
        <v>0</v>
      </c>
    </row>
    <row r="17" spans="1:10" s="2" customFormat="1" ht="38.25">
      <c r="A17" s="28">
        <v>13</v>
      </c>
      <c r="B17" s="45" t="str">
        <f>zbiorówka!B17</f>
        <v>Zestaw do wytwarzania gazu</v>
      </c>
      <c r="C17" s="25" t="str">
        <f>zbiorówka!C17</f>
        <v>W skład zestawu wchodzi (przykładowo): butelka do wytwarzania gazu, biureta do pobierania gazu, trójnóg, siatka z krążkiem ceramicznym, palnik spirytusowy, wąż 2szt., łapy i łączniki do zmontowania zestawu, Opakowanie - pojemnik plastikowy wyłożony pianką.</v>
      </c>
      <c r="D17" s="52">
        <v>1</v>
      </c>
      <c r="E17" s="26">
        <f>zbiorówka!E17</f>
        <v>0</v>
      </c>
      <c r="F17" s="26">
        <f t="shared" si="0"/>
        <v>0</v>
      </c>
      <c r="G17" s="27">
        <f>zbiorówka!G17</f>
        <v>0</v>
      </c>
      <c r="H17" s="22">
        <f t="shared" si="1"/>
        <v>0</v>
      </c>
      <c r="I17" s="19">
        <f t="shared" si="2"/>
        <v>0</v>
      </c>
      <c r="J17" s="29">
        <f t="shared" si="3"/>
        <v>0</v>
      </c>
    </row>
    <row r="18" spans="1:10" s="2" customFormat="1" ht="38.25">
      <c r="A18" s="28">
        <v>14</v>
      </c>
      <c r="B18" s="45" t="str">
        <f>zbiorówka!B18</f>
        <v xml:space="preserve">Zestaw do destylacji ze statywem </v>
      </c>
      <c r="C18" s="25" t="str">
        <f>zbiorówka!C18</f>
        <v>W skład zestawu wchodzi (przykładowo): statyw, chłodnica z nasadką, wąż 2szt., kolba destylacyjna orągłodenna, łapy zaciskowej łączniki do zmontowania zestawu, trójnóg, siatka z krążkiem ceramicznym, palnik.</v>
      </c>
      <c r="D18" s="52">
        <v>3</v>
      </c>
      <c r="E18" s="26">
        <f>zbiorówka!E18</f>
        <v>0</v>
      </c>
      <c r="F18" s="26">
        <f t="shared" si="0"/>
        <v>0</v>
      </c>
      <c r="G18" s="27">
        <f>zbiorówka!G18</f>
        <v>0</v>
      </c>
      <c r="H18" s="22">
        <f t="shared" si="1"/>
        <v>0</v>
      </c>
      <c r="I18" s="19">
        <f t="shared" si="2"/>
        <v>0</v>
      </c>
      <c r="J18" s="29">
        <f t="shared" si="3"/>
        <v>0</v>
      </c>
    </row>
    <row r="19" spans="1:10" s="2" customFormat="1" ht="165.75">
      <c r="A19" s="28">
        <v>15</v>
      </c>
      <c r="B19" s="45" t="str">
        <f>zbiorówka!B19</f>
        <v xml:space="preserve">Komplet szkła wersja rozbudowana </v>
      </c>
      <c r="C19" s="25" t="str">
        <f>zbiorówka!C19</f>
        <v>Komplet szkła laboratoryjnego, wyposażenie pracowni w szkole podstawowej, zgodny z podstawą programową - w zestawie (przykładowo): 1. Chłodnica Liebiga - 1 szt. 2. Kolba destylacyjna 100 ml - 1 szt. 3. Kolba płaskodenna 250 ml - 1 szt. 4. Kolba stożkowa 200 ml - 2 szt. 5. Krystalizator z wlewem - 2 szt. 6. Lejek szklany - 1 szt. 7. Moździerz porcelanowy z tłuczkiem - 1 szt. 8. Parownica porcelanowa - 1 szt. 9. Pipeta miarowa 5 ml - 1 szt. 10. Cylinder miarowy 100 ml - 1 szt.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rurek o różnych przekrojach i długościach, proste, zgięte - różne kąty, dwukrotnie zgięte, kapilarne 20. Rurka gumowa- 1 szt.
21. Korki gumowe różne min. 10 szt 22. Szkiełko zegarkowe - 4 szt. 23. Zlewka: 250 ml - 1 szt.niska; 100 ml - 1 szt.; wysoka 250 ml - 1 szt.24. Tryskawka - 1 szt. 25. Termometr  0 - 200 st.C - 1 szt.26. Butla laboratoryjna 100 ml - 2 szt.27. Probówka z tubusem  - 1 szt.28. Rozdzielacz cylindryczny 50 ml - 1 szt.</v>
      </c>
      <c r="D19" s="52">
        <v>3</v>
      </c>
      <c r="E19" s="26">
        <f>zbiorówka!E19</f>
        <v>0</v>
      </c>
      <c r="F19" s="26">
        <f t="shared" si="0"/>
        <v>0</v>
      </c>
      <c r="G19" s="27">
        <f>zbiorówka!G19</f>
        <v>0</v>
      </c>
      <c r="H19" s="22">
        <f t="shared" si="1"/>
        <v>0</v>
      </c>
      <c r="I19" s="19">
        <f t="shared" si="2"/>
        <v>0</v>
      </c>
      <c r="J19" s="29">
        <f t="shared" si="3"/>
        <v>0</v>
      </c>
    </row>
    <row r="20" spans="1:10" s="2" customFormat="1" ht="25.5">
      <c r="A20" s="28">
        <v>16</v>
      </c>
      <c r="B20" s="45" t="str">
        <f>zbiorówka!B20</f>
        <v>Rodzaje metali-12 płytek</v>
      </c>
      <c r="C20" s="25" t="str">
        <f>zbiorówka!C20</f>
        <v>Zestaw min. 12 płytek z różnych metali, z oznaczeniami do identyfikacji metalu. Wymiary płytki ok. 50x25mm</v>
      </c>
      <c r="D20" s="52">
        <v>1</v>
      </c>
      <c r="E20" s="26">
        <f>zbiorówka!E20</f>
        <v>0</v>
      </c>
      <c r="F20" s="26">
        <f t="shared" si="0"/>
        <v>0</v>
      </c>
      <c r="G20" s="27">
        <f>zbiorówka!G20</f>
        <v>0</v>
      </c>
      <c r="H20" s="22">
        <f t="shared" si="1"/>
        <v>0</v>
      </c>
      <c r="I20" s="19">
        <f t="shared" si="2"/>
        <v>0</v>
      </c>
      <c r="J20" s="29">
        <f t="shared" si="3"/>
        <v>0</v>
      </c>
    </row>
    <row r="21" spans="1:10" s="2" customFormat="1" ht="25.5">
      <c r="A21" s="28">
        <v>17</v>
      </c>
      <c r="B21" s="45" t="str">
        <f>zbiorówka!B21</f>
        <v>Palnik spirytusowy</v>
      </c>
      <c r="C21" s="25" t="str">
        <f>zbiorówka!C21</f>
        <v xml:space="preserve">Palnik alkoholowy, spirytusowy. Pojemność 100ml.  </v>
      </c>
      <c r="D21" s="52">
        <v>12</v>
      </c>
      <c r="E21" s="26">
        <f>zbiorówka!E21</f>
        <v>0</v>
      </c>
      <c r="F21" s="26">
        <f t="shared" si="0"/>
        <v>0</v>
      </c>
      <c r="G21" s="27">
        <f>zbiorówka!G21</f>
        <v>0</v>
      </c>
      <c r="H21" s="22">
        <f t="shared" si="1"/>
        <v>0</v>
      </c>
      <c r="I21" s="19">
        <f t="shared" si="2"/>
        <v>0</v>
      </c>
      <c r="J21" s="29">
        <f t="shared" si="3"/>
        <v>0</v>
      </c>
    </row>
    <row r="22" spans="1:10" s="2" customFormat="1" ht="51">
      <c r="A22" s="28">
        <v>18</v>
      </c>
      <c r="B22" s="45" t="str">
        <f>zbiorówka!B22</f>
        <v>Szkolny model atomu</v>
      </c>
      <c r="C22" s="25" t="str">
        <f>zbiorówka!C22</f>
        <v>Model atomu wg Bohra- skład zestawu wchodzą:
-pudełko: pokrywka i podstawa -  z oznaczonymi powłokami elektronowymi
- 90 krążków 30 oznaczonych "+", 30 "-" i 30 gładkich
-instrukcja wraz z ćwiczeniami</v>
      </c>
      <c r="D22" s="52">
        <v>6</v>
      </c>
      <c r="E22" s="26">
        <f>zbiorówka!E22</f>
        <v>0</v>
      </c>
      <c r="F22" s="26">
        <f t="shared" si="0"/>
        <v>0</v>
      </c>
      <c r="G22" s="27">
        <f>zbiorówka!G22</f>
        <v>0</v>
      </c>
      <c r="H22" s="22">
        <f t="shared" si="1"/>
        <v>0</v>
      </c>
      <c r="I22" s="19">
        <f t="shared" si="2"/>
        <v>0</v>
      </c>
      <c r="J22" s="29">
        <f t="shared" si="3"/>
        <v>0</v>
      </c>
    </row>
    <row r="23" spans="1:10" s="2" customFormat="1" ht="25.5">
      <c r="A23" s="28">
        <v>19</v>
      </c>
      <c r="B23" s="45" t="str">
        <f>zbiorówka!B23</f>
        <v>Model atomu 3D</v>
      </c>
      <c r="C23" s="25" t="str">
        <f>zbiorówka!C23</f>
        <v>Trójwymiarowy model przekroju atomu, z orbitami elektronowe w postaci chmur elektronów. Wymiary: Średnica atomu: ok 30cm Wysokość modelu: ok 40cm</v>
      </c>
      <c r="D23" s="52">
        <v>1</v>
      </c>
      <c r="E23" s="26">
        <f>zbiorówka!E23</f>
        <v>0</v>
      </c>
      <c r="F23" s="26">
        <f t="shared" si="0"/>
        <v>0</v>
      </c>
      <c r="G23" s="27">
        <f>zbiorówka!G23</f>
        <v>0</v>
      </c>
      <c r="H23" s="22">
        <f t="shared" si="1"/>
        <v>0</v>
      </c>
      <c r="I23" s="19">
        <f t="shared" si="2"/>
        <v>0</v>
      </c>
      <c r="J23" s="29">
        <f t="shared" si="3"/>
        <v>0</v>
      </c>
    </row>
    <row r="24" spans="1:10" s="2" customFormat="1" ht="25.5">
      <c r="A24" s="28">
        <v>20</v>
      </c>
      <c r="B24" s="45" t="str">
        <f>zbiorówka!B24</f>
        <v>Model fullerenu C60</v>
      </c>
      <c r="C24" s="25" t="str">
        <f>zbiorówka!C24</f>
        <v>Model cząsteczki fullerenu C60 -  wymiar min 25 cm.</v>
      </c>
      <c r="D24" s="52">
        <v>1</v>
      </c>
      <c r="E24" s="26">
        <f>zbiorówka!E24</f>
        <v>0</v>
      </c>
      <c r="F24" s="26">
        <f t="shared" si="0"/>
        <v>0</v>
      </c>
      <c r="G24" s="27">
        <f>zbiorówka!G24</f>
        <v>0</v>
      </c>
      <c r="H24" s="22">
        <f t="shared" si="1"/>
        <v>0</v>
      </c>
      <c r="I24" s="19">
        <f t="shared" si="2"/>
        <v>0</v>
      </c>
      <c r="J24" s="29">
        <f t="shared" si="3"/>
        <v>0</v>
      </c>
    </row>
    <row r="25" spans="1:10" s="2" customFormat="1">
      <c r="A25" s="28">
        <v>21</v>
      </c>
      <c r="B25" s="45" t="str">
        <f>zbiorówka!B25</f>
        <v>Model grafitu</v>
      </c>
      <c r="C25" s="25" t="str">
        <f>zbiorówka!C25</f>
        <v>Model przedstawiający strukturę  grafitu (min. 3 warstwy)</v>
      </c>
      <c r="D25" s="52">
        <v>1</v>
      </c>
      <c r="E25" s="26">
        <f>zbiorówka!E25</f>
        <v>0</v>
      </c>
      <c r="F25" s="26">
        <f t="shared" si="0"/>
        <v>0</v>
      </c>
      <c r="G25" s="27">
        <f>zbiorówka!G25</f>
        <v>0</v>
      </c>
      <c r="H25" s="22">
        <f t="shared" si="1"/>
        <v>0</v>
      </c>
      <c r="I25" s="19">
        <f t="shared" si="2"/>
        <v>0</v>
      </c>
      <c r="J25" s="29">
        <f t="shared" si="3"/>
        <v>0</v>
      </c>
    </row>
    <row r="26" spans="1:10" s="2" customFormat="1" ht="25.5">
      <c r="A26" s="28">
        <v>22</v>
      </c>
      <c r="B26" s="45" t="str">
        <f>zbiorówka!B26</f>
        <v>Model chlorku-sodu</v>
      </c>
      <c r="C26" s="25" t="str">
        <f>zbiorówka!C26</f>
        <v>Model przedstawiający strukturę krystaliczną NaCl - jony chloru i sodu w różnych kolorach</v>
      </c>
      <c r="D26" s="52">
        <v>1</v>
      </c>
      <c r="E26" s="26">
        <f>zbiorówka!E26</f>
        <v>0</v>
      </c>
      <c r="F26" s="26">
        <f t="shared" si="0"/>
        <v>0</v>
      </c>
      <c r="G26" s="27">
        <f>zbiorówka!G26</f>
        <v>0</v>
      </c>
      <c r="H26" s="22">
        <f t="shared" si="1"/>
        <v>0</v>
      </c>
      <c r="I26" s="19">
        <f t="shared" si="2"/>
        <v>0</v>
      </c>
      <c r="J26" s="29">
        <f t="shared" si="3"/>
        <v>0</v>
      </c>
    </row>
    <row r="27" spans="1:10" s="2" customFormat="1" ht="38.25">
      <c r="A27" s="28">
        <v>23</v>
      </c>
      <c r="B27" s="45" t="str">
        <f>zbiorówka!B27</f>
        <v>Model kryształu diamentu</v>
      </c>
      <c r="C27" s="25" t="str">
        <f>zbiorówka!C27</f>
        <v>Model przedstawiający strukturę krystaliczną diamentu.</v>
      </c>
      <c r="D27" s="52">
        <v>1</v>
      </c>
      <c r="E27" s="26">
        <f>zbiorówka!E27</f>
        <v>0</v>
      </c>
      <c r="F27" s="26">
        <f t="shared" si="0"/>
        <v>0</v>
      </c>
      <c r="G27" s="27">
        <f>zbiorówka!G27</f>
        <v>0</v>
      </c>
      <c r="H27" s="22">
        <f t="shared" si="1"/>
        <v>0</v>
      </c>
      <c r="I27" s="19">
        <f t="shared" si="2"/>
        <v>0</v>
      </c>
      <c r="J27" s="29">
        <f t="shared" si="3"/>
        <v>0</v>
      </c>
    </row>
    <row r="28" spans="1:10" s="2" customFormat="1" ht="51">
      <c r="A28" s="28">
        <v>24</v>
      </c>
      <c r="B28" s="45" t="str">
        <f>zbiorówka!B28</f>
        <v>Modele atomów - zestaw podstawowy</v>
      </c>
      <c r="C28" s="25" t="str">
        <f>zbiorówka!C28</f>
        <v>Zestaw kulek  i łączników z tworzywa sztucznego, pozwalających na budowę modeli atomów. W zestawie min. 75 różnego rodzaju kulek oraz ok.35 łączników (min 110 elementów).Całość zapakowana w pojemnik</v>
      </c>
      <c r="D28" s="52">
        <v>15</v>
      </c>
      <c r="E28" s="26">
        <f>zbiorówka!E28</f>
        <v>0</v>
      </c>
      <c r="F28" s="26">
        <f t="shared" si="0"/>
        <v>0</v>
      </c>
      <c r="G28" s="27">
        <f>zbiorówka!G28</f>
        <v>0</v>
      </c>
      <c r="H28" s="22">
        <f t="shared" si="1"/>
        <v>0</v>
      </c>
      <c r="I28" s="19">
        <f t="shared" si="2"/>
        <v>0</v>
      </c>
      <c r="J28" s="29">
        <f t="shared" si="3"/>
        <v>0</v>
      </c>
    </row>
    <row r="29" spans="1:10" s="2" customFormat="1" ht="51">
      <c r="A29" s="28">
        <v>25</v>
      </c>
      <c r="B29" s="45" t="str">
        <f>zbiorówka!B29</f>
        <v>Komplet szpatułek i łyżeczek do chemii</v>
      </c>
      <c r="C29" s="25" t="str">
        <f>zbiorówka!C29</f>
        <v xml:space="preserve">Zestaw zawiera co najmniej: 3 szt. różnie zgiętych łyżeczek do spalań oraz 3 szt. różnych rodzajów szpatułek.   </v>
      </c>
      <c r="D29" s="52">
        <v>1</v>
      </c>
      <c r="E29" s="26">
        <f>zbiorówka!E29</f>
        <v>0</v>
      </c>
      <c r="F29" s="26">
        <f t="shared" si="0"/>
        <v>0</v>
      </c>
      <c r="G29" s="27">
        <f>zbiorówka!G29</f>
        <v>0</v>
      </c>
      <c r="H29" s="22">
        <f t="shared" si="1"/>
        <v>0</v>
      </c>
      <c r="I29" s="19">
        <f t="shared" si="2"/>
        <v>0</v>
      </c>
      <c r="J29" s="29">
        <f t="shared" si="3"/>
        <v>0</v>
      </c>
    </row>
    <row r="30" spans="1:10" s="2" customFormat="1" ht="51">
      <c r="A30" s="28">
        <v>26</v>
      </c>
      <c r="B30" s="45" t="str">
        <f>zbiorówka!B30</f>
        <v>Modele atomów - zestaw poszerzony</v>
      </c>
      <c r="C30" s="25" t="str">
        <f>zbiorówka!C30</f>
        <v>Zestaw kulek i łączników z tworzywa sztucznego, pozwalających na budowę modeli atomów. W zestawie min. 350 różnych kulek oraz 180 łączników - łącznie min 530 elementów. Całość zapakowana w pojemnik.</v>
      </c>
      <c r="D30" s="52">
        <v>2</v>
      </c>
      <c r="E30" s="26">
        <f>zbiorówka!E30</f>
        <v>0</v>
      </c>
      <c r="F30" s="26">
        <f t="shared" si="0"/>
        <v>0</v>
      </c>
      <c r="G30" s="27">
        <f>zbiorówka!G30</f>
        <v>0</v>
      </c>
      <c r="H30" s="22">
        <f t="shared" si="1"/>
        <v>0</v>
      </c>
      <c r="I30" s="19">
        <f t="shared" si="2"/>
        <v>0</v>
      </c>
      <c r="J30" s="29">
        <f t="shared" si="3"/>
        <v>0</v>
      </c>
    </row>
    <row r="31" spans="1:10" s="2" customFormat="1" ht="63.75">
      <c r="A31" s="28">
        <v>27</v>
      </c>
      <c r="B31" s="45" t="str">
        <f>zbiorówka!B31</f>
        <v xml:space="preserve">Zestaw odczynników i chemikaliów do nauki chemii w szkołach  </v>
      </c>
      <c r="C31" s="25" t="str">
        <f>zbiorówka!C31</f>
        <v>Zestaw odczynników, wskaźników, chemikaliów, substancji - do nauki chemii zgodnie z podstawą programową szkoły podstawowej. Minimum 50 pozycji.</v>
      </c>
      <c r="D31" s="52">
        <v>2</v>
      </c>
      <c r="E31" s="26">
        <f>zbiorówka!E31</f>
        <v>0</v>
      </c>
      <c r="F31" s="26">
        <f t="shared" si="0"/>
        <v>0</v>
      </c>
      <c r="G31" s="27">
        <f>zbiorówka!G31</f>
        <v>0</v>
      </c>
      <c r="H31" s="22">
        <f t="shared" si="1"/>
        <v>0</v>
      </c>
      <c r="I31" s="19">
        <f t="shared" si="2"/>
        <v>0</v>
      </c>
      <c r="J31" s="29">
        <f t="shared" si="3"/>
        <v>0</v>
      </c>
    </row>
    <row r="32" spans="1:10" s="2" customFormat="1" ht="114.75">
      <c r="A32" s="28">
        <v>28</v>
      </c>
      <c r="B32" s="45" t="str">
        <f>zbiorówka!B32</f>
        <v>Statyw laboratoryjny szkolny z wyposażeniem</v>
      </c>
      <c r="C32" s="25" t="str">
        <f>zbiorówka!C32</f>
        <v>W skład zestawu wchodzą:
- statyw - metalowa podstawa z prętem
- łącznik krzyżowy 5szt.
- łapa do kolb duża
- łapa do kolb mała
-łapa do biuret podwójna
-łapa do chłodnic
-pierścień zamknięty o średnicy ok 9 cm
-pierścień otwarty o średnicy ok 6 cm</v>
      </c>
      <c r="D32" s="52">
        <v>6</v>
      </c>
      <c r="E32" s="26">
        <f>zbiorówka!E32</f>
        <v>0</v>
      </c>
      <c r="F32" s="26">
        <f t="shared" si="0"/>
        <v>0</v>
      </c>
      <c r="G32" s="27">
        <f>zbiorówka!G32</f>
        <v>0</v>
      </c>
      <c r="H32" s="22">
        <f t="shared" si="1"/>
        <v>0</v>
      </c>
      <c r="I32" s="19">
        <f t="shared" si="2"/>
        <v>0</v>
      </c>
      <c r="J32" s="29">
        <f t="shared" si="3"/>
        <v>0</v>
      </c>
    </row>
    <row r="33" spans="1:10" s="2" customFormat="1" ht="63.75">
      <c r="A33" s="28">
        <v>29</v>
      </c>
      <c r="B33" s="45" t="str">
        <f>zbiorówka!B33</f>
        <v>Statyw demonstracyjny</v>
      </c>
      <c r="C33" s="25" t="str">
        <f>zbiorówka!C33</f>
        <v>W skład zestawu wchodzą:
- statyw - metalowa podstawa z prętem
- łącznik krzyżowy min. 5szt.
- łapy do szkła laboratoryjnego - min. 2 szt
-pierścienie o różnych średnicach - 3 szt</v>
      </c>
      <c r="D33" s="52">
        <v>1</v>
      </c>
      <c r="E33" s="26">
        <f>zbiorówka!E33</f>
        <v>0</v>
      </c>
      <c r="F33" s="26">
        <f t="shared" si="0"/>
        <v>0</v>
      </c>
      <c r="G33" s="27">
        <f>zbiorówka!G33</f>
        <v>0</v>
      </c>
      <c r="H33" s="22">
        <f t="shared" si="1"/>
        <v>0</v>
      </c>
      <c r="I33" s="19">
        <f t="shared" si="2"/>
        <v>0</v>
      </c>
      <c r="J33" s="29">
        <f t="shared" si="3"/>
        <v>0</v>
      </c>
    </row>
    <row r="34" spans="1:10" s="2" customFormat="1" ht="51">
      <c r="A34" s="28">
        <v>30</v>
      </c>
      <c r="B34" s="45" t="str">
        <f>zbiorówka!B34</f>
        <v xml:space="preserve">Podnośnik laboratoryjny stal nierdzewna </v>
      </c>
      <c r="C34" s="25" t="str">
        <f>zbiorówka!C34</f>
        <v>Podnośnik mechaniczny - laboratoryjny. Stolik i podstawa wykonane ze stali nierdzewnej. Płynna regulacja wysokości. Zakres regulacji: max. 250 mm. Wymiary stolika: ok.150 x 150 mm</v>
      </c>
      <c r="D34" s="52">
        <v>0</v>
      </c>
      <c r="E34" s="26">
        <f>zbiorówka!E34</f>
        <v>0</v>
      </c>
      <c r="F34" s="26">
        <f t="shared" si="0"/>
        <v>0</v>
      </c>
      <c r="G34" s="27">
        <f>zbiorówka!G34</f>
        <v>0</v>
      </c>
      <c r="H34" s="22">
        <f t="shared" si="1"/>
        <v>0</v>
      </c>
      <c r="I34" s="19">
        <f t="shared" si="2"/>
        <v>0</v>
      </c>
      <c r="J34" s="29">
        <f t="shared" si="3"/>
        <v>0</v>
      </c>
    </row>
    <row r="35" spans="1:10" s="2" customFormat="1" ht="76.5">
      <c r="A35" s="28">
        <v>31</v>
      </c>
      <c r="B35" s="45" t="str">
        <f>zbiorówka!B35</f>
        <v>Układ okresowy pierwiastków chemicznych - część chemiczna</v>
      </c>
      <c r="C35" s="25" t="str">
        <f>zbiorówka!C35</f>
        <v>Plansza dydaktyczna jednostronna w formacie min 200cm x 140 cm prezentująca część chemiczną układu okresowego pierwiastków.</v>
      </c>
      <c r="D35" s="52">
        <v>1</v>
      </c>
      <c r="E35" s="26">
        <f>zbiorówka!E35</f>
        <v>0</v>
      </c>
      <c r="F35" s="26">
        <f t="shared" si="0"/>
        <v>0</v>
      </c>
      <c r="G35" s="27">
        <f>zbiorówka!G35</f>
        <v>0</v>
      </c>
      <c r="H35" s="22">
        <f t="shared" si="1"/>
        <v>0</v>
      </c>
      <c r="I35" s="19">
        <f t="shared" si="2"/>
        <v>0</v>
      </c>
      <c r="J35" s="29">
        <f t="shared" si="3"/>
        <v>0</v>
      </c>
    </row>
    <row r="36" spans="1:10" s="2" customFormat="1" ht="38.25">
      <c r="A36" s="28">
        <v>32</v>
      </c>
      <c r="B36" s="45" t="str">
        <f>zbiorówka!B36</f>
        <v>Tabela rozpuszczalności</v>
      </c>
      <c r="C36" s="25" t="str">
        <f>zbiorówka!C36</f>
        <v>Plansza dydaktyczna w formacie min 100x70 cm, foliowana, oprawiona, z możliwością zawieszania</v>
      </c>
      <c r="D36" s="52">
        <v>1</v>
      </c>
      <c r="E36" s="26">
        <f>zbiorówka!E36</f>
        <v>0</v>
      </c>
      <c r="F36" s="26">
        <f t="shared" si="0"/>
        <v>0</v>
      </c>
      <c r="G36" s="27">
        <f>zbiorówka!G36</f>
        <v>0</v>
      </c>
      <c r="H36" s="22">
        <f t="shared" si="1"/>
        <v>0</v>
      </c>
      <c r="I36" s="19">
        <f t="shared" si="2"/>
        <v>0</v>
      </c>
      <c r="J36" s="29">
        <f t="shared" si="3"/>
        <v>0</v>
      </c>
    </row>
    <row r="37" spans="1:10" s="2" customFormat="1" ht="89.25">
      <c r="A37" s="28">
        <v>33</v>
      </c>
      <c r="B37" s="45" t="str">
        <f>zbiorówka!B37</f>
        <v>Komplet plansz do chemii</v>
      </c>
      <c r="C37" s="25" t="str">
        <f>zbiorówka!C37</f>
        <v>Zestaw plansz chemicznych o wymiarach min 70cm x 100cm:
1.Tabela rozpuszczalności
2.Układ okresowy pierwiastków
3.Skala elektroujemności według Paulinga
4.Wiązania chemiczne
5.Kwasy nieorganiczne (beztlenowe)
6.Budowa materii</v>
      </c>
      <c r="D37" s="52">
        <v>0</v>
      </c>
      <c r="E37" s="26">
        <f>zbiorówka!E37</f>
        <v>0</v>
      </c>
      <c r="F37" s="26">
        <f t="shared" si="0"/>
        <v>0</v>
      </c>
      <c r="G37" s="27">
        <f>zbiorówka!G37</f>
        <v>0</v>
      </c>
      <c r="H37" s="22">
        <f t="shared" si="1"/>
        <v>0</v>
      </c>
      <c r="I37" s="19">
        <f t="shared" si="2"/>
        <v>0</v>
      </c>
      <c r="J37" s="29">
        <f t="shared" si="3"/>
        <v>0</v>
      </c>
    </row>
    <row r="38" spans="1:10" s="2" customFormat="1" ht="51">
      <c r="A38" s="28">
        <v>34</v>
      </c>
      <c r="B38" s="45" t="str">
        <f>zbiorówka!B38</f>
        <v>Plansze interaktywne chemia</v>
      </c>
      <c r="C38" s="25" t="str">
        <f>zbiorówka!C38</f>
        <v>Program edukacyjny, tematyka - chemia -poziom szkoła podstawowa. W programie ilustracje, fotografie, animacje, filmy pokazujące np. doświadczenia chemiczne, reakcje chemiczne, budowę atomów i cząsteczek, tabelę rozpuszczalności, przykłady zastosowań substancji i procesów chemicznych w życiu codziennym
Program współpracuje z rzutnikiem lub tablicą interaktywną.</v>
      </c>
      <c r="D38" s="52">
        <v>1</v>
      </c>
      <c r="E38" s="26">
        <f>zbiorówka!E38</f>
        <v>0</v>
      </c>
      <c r="F38" s="26">
        <f t="shared" si="0"/>
        <v>0</v>
      </c>
      <c r="G38" s="27">
        <f>zbiorówka!G38</f>
        <v>0</v>
      </c>
      <c r="H38" s="22">
        <f t="shared" si="1"/>
        <v>0</v>
      </c>
      <c r="I38" s="19">
        <f t="shared" si="2"/>
        <v>0</v>
      </c>
      <c r="J38" s="29">
        <f t="shared" si="3"/>
        <v>0</v>
      </c>
    </row>
    <row r="39" spans="1:10" s="2" customFormat="1" ht="38.25">
      <c r="A39" s="28">
        <v>35</v>
      </c>
      <c r="B39" s="45" t="str">
        <f>zbiorówka!B39</f>
        <v>Waga szkolna elektroniczna 500g/0.1g</v>
      </c>
      <c r="C39" s="25" t="str">
        <f>zbiorówka!C39</f>
        <v xml:space="preserve">Wyświetlacz cyfrowy, Zasilanie: bateria., Maksymalne obciążenie 500g, Dokładność 0.1g, </v>
      </c>
      <c r="D39" s="52">
        <v>0</v>
      </c>
      <c r="E39" s="26">
        <f>zbiorówka!E39</f>
        <v>0</v>
      </c>
      <c r="F39" s="26">
        <f t="shared" si="0"/>
        <v>0</v>
      </c>
      <c r="G39" s="27">
        <f>zbiorówka!G39</f>
        <v>0</v>
      </c>
      <c r="H39" s="22">
        <f t="shared" si="1"/>
        <v>0</v>
      </c>
      <c r="I39" s="19">
        <f t="shared" si="2"/>
        <v>0</v>
      </c>
      <c r="J39" s="29">
        <f t="shared" si="3"/>
        <v>0</v>
      </c>
    </row>
    <row r="40" spans="1:10" s="2" customFormat="1" ht="38.25">
      <c r="A40" s="28">
        <v>36</v>
      </c>
      <c r="B40" s="45" t="str">
        <f>zbiorówka!B40</f>
        <v>Waga szalkowa laboratoryjna szkolna 500g</v>
      </c>
      <c r="C40" s="25" t="str">
        <f>zbiorówka!C40</f>
        <v>Waga szalkowa laboratoryjna. Zestaw zawiera ok.20 odważników od 10 mg do 200 g. Udźwig: 500g. Podziałka: 20mg</v>
      </c>
      <c r="D40" s="52">
        <v>0</v>
      </c>
      <c r="E40" s="26">
        <f>zbiorówka!E40</f>
        <v>0</v>
      </c>
      <c r="F40" s="26">
        <f t="shared" si="0"/>
        <v>0</v>
      </c>
      <c r="G40" s="27">
        <f>zbiorówka!G40</f>
        <v>0</v>
      </c>
      <c r="H40" s="22">
        <f t="shared" si="1"/>
        <v>0</v>
      </c>
      <c r="I40" s="19">
        <f t="shared" si="2"/>
        <v>0</v>
      </c>
      <c r="J40" s="29">
        <f t="shared" si="3"/>
        <v>0</v>
      </c>
    </row>
    <row r="41" spans="1:10" s="2" customFormat="1" ht="51">
      <c r="A41" s="28">
        <v>37</v>
      </c>
      <c r="B41" s="45" t="str">
        <f>zbiorówka!B41</f>
        <v>Zasilacz laboratoryjny prądu stałego 15V max 3A</v>
      </c>
      <c r="C41" s="25" t="str">
        <f>zbiorówka!C41</f>
        <v>Zasilacz laboratoryjny prądu stałego, z płynną regulacją. Wskaźniki cyfrowe 2xLCD niezależne. Specyfikacja techniczna: Napięcie wyjściowe: 0-30V, Prąd wyjściowy (max): 5A.</v>
      </c>
      <c r="D41" s="52">
        <v>0</v>
      </c>
      <c r="E41" s="26">
        <f>zbiorówka!E41</f>
        <v>0</v>
      </c>
      <c r="F41" s="26">
        <f t="shared" si="0"/>
        <v>0</v>
      </c>
      <c r="G41" s="27">
        <f>zbiorówka!G41</f>
        <v>0</v>
      </c>
      <c r="H41" s="22">
        <f t="shared" si="1"/>
        <v>0</v>
      </c>
      <c r="I41" s="19">
        <f t="shared" si="2"/>
        <v>0</v>
      </c>
      <c r="J41" s="29">
        <f t="shared" si="3"/>
        <v>0</v>
      </c>
    </row>
    <row r="42" spans="1:10" s="2" customFormat="1" ht="25.5">
      <c r="A42" s="28">
        <v>38</v>
      </c>
      <c r="B42" s="45" t="str">
        <f>zbiorówka!B42</f>
        <v>Okulary ochronne</v>
      </c>
      <c r="C42" s="25" t="str">
        <f>zbiorówka!C42</f>
        <v>Okulary ochronne z otworami wentylacyjnymi</v>
      </c>
      <c r="D42" s="52">
        <v>30</v>
      </c>
      <c r="E42" s="26">
        <f>zbiorówka!E42</f>
        <v>0</v>
      </c>
      <c r="F42" s="26">
        <f t="shared" si="0"/>
        <v>0</v>
      </c>
      <c r="G42" s="27">
        <f>zbiorówka!G42</f>
        <v>0</v>
      </c>
      <c r="H42" s="22">
        <f t="shared" si="1"/>
        <v>0</v>
      </c>
      <c r="I42" s="19">
        <f t="shared" si="2"/>
        <v>0</v>
      </c>
      <c r="J42" s="29">
        <f t="shared" si="3"/>
        <v>0</v>
      </c>
    </row>
    <row r="43" spans="1:10" s="2" customFormat="1" ht="25.5">
      <c r="A43" s="28">
        <v>39</v>
      </c>
      <c r="B43" s="45" t="str">
        <f>zbiorówka!B43</f>
        <v>Fartuchy ochronne</v>
      </c>
      <c r="C43" s="25" t="str">
        <f>zbiorówka!C43</f>
        <v>Fartuch z białego płótna (100% bawełna) z długimi rękawami, trzema kieszeniami, paskiem regulującym obwód oraz zapinane na guziki.</v>
      </c>
      <c r="D43" s="52">
        <v>30</v>
      </c>
      <c r="E43" s="26">
        <f>zbiorówka!E43</f>
        <v>0</v>
      </c>
      <c r="F43" s="26">
        <f t="shared" si="0"/>
        <v>0</v>
      </c>
      <c r="G43" s="27">
        <f>zbiorówka!G43</f>
        <v>0</v>
      </c>
      <c r="H43" s="22">
        <f t="shared" si="1"/>
        <v>0</v>
      </c>
      <c r="I43" s="19">
        <f t="shared" si="2"/>
        <v>0</v>
      </c>
      <c r="J43" s="29">
        <f t="shared" si="3"/>
        <v>0</v>
      </c>
    </row>
    <row r="44" spans="1:10" s="2" customFormat="1" ht="76.5">
      <c r="A44" s="28">
        <v>40</v>
      </c>
      <c r="B44" s="45" t="str">
        <f>zbiorówka!B44</f>
        <v>Apteczka</v>
      </c>
      <c r="C44" s="25" t="str">
        <f>zbiorówka!C44</f>
        <v>Apteczka w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44" s="52">
        <v>1</v>
      </c>
      <c r="E44" s="26">
        <f>zbiorówka!E44</f>
        <v>0</v>
      </c>
      <c r="F44" s="26">
        <f t="shared" si="0"/>
        <v>0</v>
      </c>
      <c r="G44" s="27">
        <f>zbiorówka!G44</f>
        <v>0</v>
      </c>
      <c r="H44" s="22">
        <f t="shared" si="1"/>
        <v>0</v>
      </c>
      <c r="I44" s="19">
        <f t="shared" si="2"/>
        <v>0</v>
      </c>
      <c r="J44" s="29">
        <f t="shared" si="3"/>
        <v>0</v>
      </c>
    </row>
    <row r="45" spans="1:10" s="2" customFormat="1" ht="25.5">
      <c r="A45" s="28">
        <v>41</v>
      </c>
      <c r="B45" s="45" t="str">
        <f>zbiorówka!B45</f>
        <v>Rękawiczki lateksowe</v>
      </c>
      <c r="C45" s="25" t="str">
        <f>zbiorówka!C45</f>
        <v>Rękawice laboratoryjne, cienkie, elastyczne. 100 szt w opakowaniu</v>
      </c>
      <c r="D45" s="52">
        <v>1</v>
      </c>
      <c r="E45" s="26">
        <f>zbiorówka!E45</f>
        <v>0</v>
      </c>
      <c r="F45" s="26">
        <f t="shared" si="0"/>
        <v>0</v>
      </c>
      <c r="G45" s="27">
        <f>zbiorówka!G45</f>
        <v>0</v>
      </c>
      <c r="H45" s="22">
        <f t="shared" si="1"/>
        <v>0</v>
      </c>
      <c r="I45" s="19">
        <f t="shared" si="2"/>
        <v>0</v>
      </c>
      <c r="J45" s="29">
        <f t="shared" si="3"/>
        <v>0</v>
      </c>
    </row>
    <row r="46" spans="1:10" s="2" customFormat="1" ht="38.25">
      <c r="A46" s="28">
        <v>42</v>
      </c>
      <c r="B46" s="45" t="str">
        <f>zbiorówka!B46</f>
        <v>Rękawice do gorących przedmiotów</v>
      </c>
      <c r="C46" s="25" t="str">
        <f>zbiorówka!C46</f>
        <v>Rękawice termiczne wykonane z grubej bawełny frotte, ciepło kontaktowe do 250° C</v>
      </c>
      <c r="D46" s="52">
        <v>0</v>
      </c>
      <c r="E46" s="26">
        <f>zbiorówka!E46</f>
        <v>0</v>
      </c>
      <c r="F46" s="26">
        <f t="shared" si="0"/>
        <v>0</v>
      </c>
      <c r="G46" s="27">
        <f>zbiorówka!G46</f>
        <v>0</v>
      </c>
      <c r="H46" s="22">
        <f t="shared" si="1"/>
        <v>0</v>
      </c>
      <c r="I46" s="19">
        <f t="shared" si="2"/>
        <v>0</v>
      </c>
      <c r="J46" s="29">
        <f t="shared" si="3"/>
        <v>0</v>
      </c>
    </row>
    <row r="47" spans="1:10" s="2" customFormat="1">
      <c r="A47" s="28">
        <v>43</v>
      </c>
      <c r="B47" s="45" t="str">
        <f>zbiorówka!B47</f>
        <v>Parafilm</v>
      </c>
      <c r="C47" s="25" t="str">
        <f>zbiorówka!C47</f>
        <v>Parafilm  do uszczelniania szkła i plastików laboratoryjnych  Szerokość rolki: ok.50 mm Długość rolki: min 75 m</v>
      </c>
      <c r="D47" s="52">
        <v>1</v>
      </c>
      <c r="E47" s="26">
        <f>zbiorówka!E47</f>
        <v>0</v>
      </c>
      <c r="F47" s="26">
        <f t="shared" si="0"/>
        <v>0</v>
      </c>
      <c r="G47" s="27">
        <f>zbiorówka!G47</f>
        <v>0</v>
      </c>
      <c r="H47" s="22">
        <f t="shared" si="1"/>
        <v>0</v>
      </c>
      <c r="I47" s="19">
        <f t="shared" si="2"/>
        <v>0</v>
      </c>
      <c r="J47" s="29">
        <f t="shared" si="3"/>
        <v>0</v>
      </c>
    </row>
    <row r="48" spans="1:10" s="1" customFormat="1" ht="38.25">
      <c r="A48" s="28">
        <v>44</v>
      </c>
      <c r="B48" s="45" t="str">
        <f>zbiorówka!B48</f>
        <v xml:space="preserve">Mata z włókniny chłonnej </v>
      </c>
      <c r="C48" s="25" t="str">
        <f>zbiorówka!C48</f>
        <v>Mata z włókniny chłonnej, absorbująca chemikalia (uniwersalna),wymiar ok.40 cmx50 min 100mat w opakowaniu</v>
      </c>
      <c r="D48" s="52">
        <v>0</v>
      </c>
      <c r="E48" s="26">
        <f>zbiorówka!E48</f>
        <v>0</v>
      </c>
      <c r="F48" s="26">
        <f t="shared" si="0"/>
        <v>0</v>
      </c>
      <c r="G48" s="27">
        <f>zbiorówka!G48</f>
        <v>0</v>
      </c>
      <c r="H48" s="22">
        <f t="shared" si="1"/>
        <v>0</v>
      </c>
      <c r="I48" s="19">
        <f t="shared" si="2"/>
        <v>0</v>
      </c>
      <c r="J48" s="29">
        <f t="shared" si="3"/>
        <v>0</v>
      </c>
    </row>
    <row r="49" spans="1:10" ht="76.5">
      <c r="A49" s="28">
        <v>45</v>
      </c>
      <c r="B49" s="45" t="str">
        <f>zbiorówka!B49</f>
        <v>Palnik Bunsena (z wkładami wymiennymi)</v>
      </c>
      <c r="C49" s="25" t="str">
        <f>zbiorówka!C49</f>
        <v>W zestawie:
Palnik laboratoryjny
Kartusz gazowy
Dane techniczne:
Temperatura płomienia 1700oC
Kartusz 230g / 410 ml30% propan , 70% butan</v>
      </c>
      <c r="D49" s="52">
        <v>0</v>
      </c>
      <c r="E49" s="26">
        <f>zbiorówka!E49</f>
        <v>0</v>
      </c>
      <c r="F49" s="26">
        <f t="shared" ref="F49:F51" si="4">E49*D49</f>
        <v>0</v>
      </c>
      <c r="G49" s="27">
        <f>zbiorówka!G49</f>
        <v>0</v>
      </c>
      <c r="H49" s="22">
        <f t="shared" ref="H49:H51" si="5">J49-F49</f>
        <v>0</v>
      </c>
      <c r="I49" s="19">
        <f t="shared" ref="I49:I51" si="6">E49*G49%+E49</f>
        <v>0</v>
      </c>
      <c r="J49" s="29">
        <f t="shared" ref="J49:J51" si="7">I49*D49</f>
        <v>0</v>
      </c>
    </row>
    <row r="50" spans="1:10" ht="34.5" customHeight="1">
      <c r="A50" s="28">
        <v>46</v>
      </c>
      <c r="B50" s="45" t="str">
        <f>zbiorówka!B50</f>
        <v>Czasza grzejna</v>
      </c>
      <c r="C50" s="25" t="str">
        <f>zbiorówka!C50</f>
        <v>Elektryczny płaszcz grzewczy z regulacją mocy, do max 4500C</v>
      </c>
      <c r="D50" s="52">
        <v>0</v>
      </c>
      <c r="E50" s="26">
        <f>zbiorówka!E50</f>
        <v>0</v>
      </c>
      <c r="F50" s="26">
        <f t="shared" si="4"/>
        <v>0</v>
      </c>
      <c r="G50" s="27">
        <f>zbiorówka!G50</f>
        <v>0</v>
      </c>
      <c r="H50" s="22">
        <f t="shared" si="5"/>
        <v>0</v>
      </c>
      <c r="I50" s="19">
        <f t="shared" si="6"/>
        <v>0</v>
      </c>
      <c r="J50" s="29">
        <f t="shared" si="7"/>
        <v>0</v>
      </c>
    </row>
    <row r="51" spans="1:10" ht="64.5" thickBot="1">
      <c r="A51" s="30">
        <v>47</v>
      </c>
      <c r="B51" s="46" t="str">
        <f>zbiorówka!B51</f>
        <v>Butla z kranikiem do wody destylowanej (10l)</v>
      </c>
      <c r="C51" s="37" t="str">
        <f>zbiorówka!C51</f>
        <v>Butla do wody destylowanej z kranem, pojemność 10l, z tworzywa, szyja gwintowana z nakrętką, uchwyt do przenoszenia</v>
      </c>
      <c r="D51" s="53">
        <v>0</v>
      </c>
      <c r="E51" s="38">
        <f>zbiorówka!E51</f>
        <v>0</v>
      </c>
      <c r="F51" s="38">
        <f t="shared" si="4"/>
        <v>0</v>
      </c>
      <c r="G51" s="39">
        <f>zbiorówka!G51</f>
        <v>0</v>
      </c>
      <c r="H51" s="35">
        <f t="shared" si="5"/>
        <v>0</v>
      </c>
      <c r="I51" s="33">
        <f t="shared" si="6"/>
        <v>0</v>
      </c>
      <c r="J51" s="36">
        <f t="shared" si="7"/>
        <v>0</v>
      </c>
    </row>
    <row r="52" spans="1:10">
      <c r="F52" s="9">
        <f>SUM(F5:F51)</f>
        <v>0</v>
      </c>
      <c r="H52" s="9">
        <f>SUM(H5:H51)</f>
        <v>0</v>
      </c>
      <c r="J52" s="9">
        <f>SUM(J5:J51)</f>
        <v>0</v>
      </c>
    </row>
  </sheetData>
  <mergeCells count="3">
    <mergeCell ref="C1:J1"/>
    <mergeCell ref="C2:J2"/>
    <mergeCell ref="D3:F3"/>
  </mergeCells>
  <pageMargins left="0.7" right="0.7" top="0.75" bottom="0.75" header="0.3" footer="0.3"/>
  <pageSetup scale="51" orientation="landscape" r:id="rId1"/>
  <headerFooter>
    <oddHeader>&amp;L13/PN/J/2019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70" zoomScaleNormal="70" workbookViewId="0">
      <pane ySplit="4" topLeftCell="A5" activePane="bottomLeft" state="frozen"/>
      <selection activeCell="N13" sqref="N13"/>
      <selection pane="bottomLeft" activeCell="N13" sqref="N13"/>
    </sheetView>
  </sheetViews>
  <sheetFormatPr defaultColWidth="9" defaultRowHeight="14.25"/>
  <cols>
    <col min="1" max="1" width="5.625" style="7" customWidth="1"/>
    <col min="2" max="2" width="13.625" style="47" customWidth="1"/>
    <col min="3" max="3" width="96.125" style="7" customWidth="1"/>
    <col min="4" max="4" width="10.625" style="7" customWidth="1"/>
    <col min="5" max="5" width="11.875" style="7" customWidth="1"/>
    <col min="6" max="6" width="12" style="7" customWidth="1"/>
    <col min="7" max="7" width="10.25" style="8" bestFit="1" customWidth="1"/>
    <col min="8" max="8" width="12.25" style="7" customWidth="1"/>
    <col min="9" max="9" width="11.75" style="7" customWidth="1"/>
    <col min="10" max="10" width="12.125" style="7" bestFit="1" customWidth="1"/>
    <col min="11" max="16384" width="9" style="7"/>
  </cols>
  <sheetData>
    <row r="1" spans="1:10" s="5" customFormat="1" ht="15">
      <c r="A1" s="4"/>
      <c r="B1" s="40"/>
      <c r="C1" s="92" t="s">
        <v>9</v>
      </c>
      <c r="D1" s="92"/>
      <c r="E1" s="92"/>
      <c r="F1" s="92"/>
      <c r="G1" s="92"/>
      <c r="H1" s="92"/>
      <c r="I1" s="92"/>
    </row>
    <row r="2" spans="1:10" s="5" customFormat="1" ht="15">
      <c r="A2" s="6"/>
      <c r="B2" s="41"/>
      <c r="C2" s="95" t="s">
        <v>11</v>
      </c>
      <c r="D2" s="95"/>
      <c r="E2" s="95"/>
      <c r="F2" s="95"/>
      <c r="G2" s="95"/>
      <c r="H2" s="95"/>
      <c r="I2" s="95"/>
    </row>
    <row r="3" spans="1:10" s="5" customFormat="1" ht="15.75" thickBot="1">
      <c r="A3" s="6"/>
      <c r="B3" s="41"/>
      <c r="C3" s="10"/>
      <c r="D3" s="94"/>
      <c r="E3" s="94"/>
      <c r="F3" s="94"/>
      <c r="G3" s="11"/>
      <c r="H3" s="11"/>
      <c r="I3" s="11"/>
    </row>
    <row r="4" spans="1:10" customFormat="1" ht="38.25">
      <c r="A4" s="12"/>
      <c r="B4" s="42"/>
      <c r="C4" s="13"/>
      <c r="D4" s="13" t="s">
        <v>3</v>
      </c>
      <c r="E4" s="14" t="s">
        <v>4</v>
      </c>
      <c r="F4" s="14" t="s">
        <v>5</v>
      </c>
      <c r="G4" s="15" t="s">
        <v>6</v>
      </c>
      <c r="H4" s="15" t="s">
        <v>18</v>
      </c>
      <c r="I4" s="14" t="s">
        <v>7</v>
      </c>
      <c r="J4" s="16" t="s">
        <v>8</v>
      </c>
    </row>
    <row r="5" spans="1:10" s="2" customFormat="1" ht="51">
      <c r="A5" s="28">
        <v>1</v>
      </c>
      <c r="B5" s="45" t="str">
        <f>zbiorówka!B5</f>
        <v>Chemia - Zestaw do doświadczeń chemicznych</v>
      </c>
      <c r="C5" s="25" t="str">
        <f>zbiorówka!C5</f>
        <v>Zestaw szkła i sprzętu laboratoryjnego dla grupy 2-4 osób do doświadczeń z chemii dostosowany do wykonania doświadczeń odpowiadających podstawie programowej dla szkół podstawowych. Zestaw w opakowaniu przenośnym, wyłożony gąbką.</v>
      </c>
      <c r="D5" s="54">
        <v>1</v>
      </c>
      <c r="E5" s="26">
        <f>zbiorówka!E5</f>
        <v>0</v>
      </c>
      <c r="F5" s="26">
        <f>E5*D5</f>
        <v>0</v>
      </c>
      <c r="G5" s="27">
        <f>zbiorówka!G5</f>
        <v>0</v>
      </c>
      <c r="H5" s="22">
        <f>J5-F5</f>
        <v>0</v>
      </c>
      <c r="I5" s="19">
        <f>E5*G5%+E5</f>
        <v>0</v>
      </c>
      <c r="J5" s="29">
        <f>I5*D5</f>
        <v>0</v>
      </c>
    </row>
    <row r="6" spans="1:10" s="2" customFormat="1" ht="51">
      <c r="A6" s="28">
        <v>2</v>
      </c>
      <c r="B6" s="45" t="str">
        <f>zbiorówka!B6</f>
        <v>Elektrochemia - Zestaw do ćwiczeń z elektrochemii</v>
      </c>
      <c r="C6" s="25" t="str">
        <f>zbiorówka!C6</f>
        <v xml:space="preserve"> Zestaw do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podstawowych.</v>
      </c>
      <c r="D6" s="54">
        <v>1</v>
      </c>
      <c r="E6" s="26">
        <f>zbiorówka!E6</f>
        <v>0</v>
      </c>
      <c r="F6" s="26">
        <f t="shared" ref="F6:F48" si="0">E6*D6</f>
        <v>0</v>
      </c>
      <c r="G6" s="27">
        <f>zbiorówka!G6</f>
        <v>0</v>
      </c>
      <c r="H6" s="22">
        <f t="shared" ref="H6:H48" si="1">J6-F6</f>
        <v>0</v>
      </c>
      <c r="I6" s="19">
        <f t="shared" ref="I6:I48" si="2">E6*G6%+E6</f>
        <v>0</v>
      </c>
      <c r="J6" s="29">
        <f t="shared" ref="J6:J48" si="3">I6*D6</f>
        <v>0</v>
      </c>
    </row>
    <row r="7" spans="1:10" s="2" customFormat="1" ht="38.25">
      <c r="A7" s="28">
        <v>3</v>
      </c>
      <c r="B7" s="45" t="str">
        <f>zbiorówka!B7</f>
        <v>Przyrząd do elektrolizy</v>
      </c>
      <c r="C7" s="25" t="str">
        <f>zbiorówka!C7</f>
        <v>Przyrząd do elektrolizy w postaci dwóch elektrod osadzonych na
wyprofilowanych ramionach przewodzących umieszczonych na wspornikach w pojemniku plastikowym, w dole pojemnika gniazda przewodów bananowych</v>
      </c>
      <c r="D7" s="54">
        <v>1</v>
      </c>
      <c r="E7" s="26">
        <f>zbiorówka!E7</f>
        <v>0</v>
      </c>
      <c r="F7" s="26">
        <f t="shared" si="0"/>
        <v>0</v>
      </c>
      <c r="G7" s="27">
        <f>zbiorówka!G7</f>
        <v>0</v>
      </c>
      <c r="H7" s="22">
        <f t="shared" si="1"/>
        <v>0</v>
      </c>
      <c r="I7" s="19">
        <f t="shared" si="2"/>
        <v>0</v>
      </c>
      <c r="J7" s="29">
        <f t="shared" si="3"/>
        <v>0</v>
      </c>
    </row>
    <row r="8" spans="1:10" s="2" customFormat="1" ht="38.25">
      <c r="A8" s="28">
        <v>4</v>
      </c>
      <c r="B8" s="45" t="str">
        <f>zbiorówka!B8</f>
        <v>Zestaw do ćwiczeń z elektrolizy</v>
      </c>
      <c r="C8" s="25" t="str">
        <f>zbiorówka!C8</f>
        <v>Zestaw do ćwiczeń z elektrolizy. W zestawie: podstawka do statywu z gniazdami zasilającymi, statyw, naczynie szklane, uchwyt do probówek, probówki (min.2szt.), elektrody, przewody. Zestaw w plastikowej walizce.</v>
      </c>
      <c r="D8" s="54">
        <v>1</v>
      </c>
      <c r="E8" s="26">
        <f>zbiorówka!E8</f>
        <v>0</v>
      </c>
      <c r="F8" s="26">
        <f t="shared" si="0"/>
        <v>0</v>
      </c>
      <c r="G8" s="27">
        <f>zbiorówka!G8</f>
        <v>0</v>
      </c>
      <c r="H8" s="22">
        <f t="shared" si="1"/>
        <v>0</v>
      </c>
      <c r="I8" s="19">
        <f t="shared" si="2"/>
        <v>0</v>
      </c>
      <c r="J8" s="29">
        <f t="shared" si="3"/>
        <v>0</v>
      </c>
    </row>
    <row r="9" spans="1:10" s="2" customFormat="1" ht="76.5">
      <c r="A9" s="28">
        <v>5</v>
      </c>
      <c r="B9" s="45" t="str">
        <f>zbiorówka!B9</f>
        <v>Walizka Ekobadacza do obserwacji oraz badania wód i ph gleb</v>
      </c>
      <c r="C9" s="25" t="str">
        <f>zbiorówka!C9</f>
        <v>Zestaw dydaktyczny do analizy składu chemicznego wody i gleby. W zestawie: 1.szcegółowa instrukcja opisująca metodykę i standardy badań, 2.Kwasomierz Helliga (płytka i płyn), 3. Lupa, 5.Strzykawki: 5ml, 10 ml, 6.Bibuły osuszające 7. Probówki okrągłodenna, probówki płaskodenne z korkami (3szt), 8.Stojak do probówek 9.Łyżeczki do poboru: gleby (1szt), substancji sypkich (3szt.), 10. Komplet (ok.15szt) mianowanych roztworów wskaźników 11. Siateczka do usuwania zanieczyszczeń przy poborze wody 12. Skale wyników badań - barwne, zalaminowane. Zapakowane w przenośny pojemnik plastikowy.</v>
      </c>
      <c r="D9" s="54">
        <v>1</v>
      </c>
      <c r="E9" s="26">
        <f>zbiorówka!E9</f>
        <v>0</v>
      </c>
      <c r="F9" s="26">
        <f t="shared" si="0"/>
        <v>0</v>
      </c>
      <c r="G9" s="27">
        <f>zbiorówka!G9</f>
        <v>0</v>
      </c>
      <c r="H9" s="22">
        <f t="shared" si="1"/>
        <v>0</v>
      </c>
      <c r="I9" s="19">
        <f t="shared" si="2"/>
        <v>0</v>
      </c>
      <c r="J9" s="29">
        <f t="shared" si="3"/>
        <v>0</v>
      </c>
    </row>
    <row r="10" spans="1:10" s="2" customFormat="1" ht="25.5">
      <c r="A10" s="28">
        <v>6</v>
      </c>
      <c r="B10" s="45" t="str">
        <f>zbiorówka!B10</f>
        <v>Próbki paliw - rodzaje paliw</v>
      </c>
      <c r="C10" s="25" t="str">
        <f>zbiorówka!C10</f>
        <v>Zestaw 12 próbek paliw zapakowanych w walizkę/gablotkę z opisem paliw</v>
      </c>
      <c r="D10" s="54">
        <v>1</v>
      </c>
      <c r="E10" s="26">
        <f>zbiorówka!E10</f>
        <v>0</v>
      </c>
      <c r="F10" s="26">
        <f t="shared" si="0"/>
        <v>0</v>
      </c>
      <c r="G10" s="27">
        <f>zbiorówka!G10</f>
        <v>0</v>
      </c>
      <c r="H10" s="22">
        <f t="shared" si="1"/>
        <v>0</v>
      </c>
      <c r="I10" s="19">
        <f t="shared" si="2"/>
        <v>0</v>
      </c>
      <c r="J10" s="29">
        <f t="shared" si="3"/>
        <v>0</v>
      </c>
    </row>
    <row r="11" spans="1:10" s="2" customFormat="1" ht="25.5">
      <c r="A11" s="28">
        <v>7</v>
      </c>
      <c r="B11" s="45" t="str">
        <f>zbiorówka!B11</f>
        <v>Metale i ich stopy</v>
      </c>
      <c r="C11" s="25" t="str">
        <f>zbiorówka!C11</f>
        <v>Zestaw min. 12 płytek z różnych metali i ich stopów, z ich oznaczeniami/nazwami. Płytki w opakowaniu - walizka/skrzynka.</v>
      </c>
      <c r="D11" s="54">
        <v>1</v>
      </c>
      <c r="E11" s="26">
        <f>zbiorówka!E11</f>
        <v>0</v>
      </c>
      <c r="F11" s="26">
        <f t="shared" si="0"/>
        <v>0</v>
      </c>
      <c r="G11" s="27">
        <f>zbiorówka!G11</f>
        <v>0</v>
      </c>
      <c r="H11" s="22">
        <f t="shared" si="1"/>
        <v>0</v>
      </c>
      <c r="I11" s="19">
        <f t="shared" si="2"/>
        <v>0</v>
      </c>
      <c r="J11" s="29">
        <f t="shared" si="3"/>
        <v>0</v>
      </c>
    </row>
    <row r="12" spans="1:10" s="2" customFormat="1" ht="51">
      <c r="A12" s="28">
        <v>8</v>
      </c>
      <c r="B12" s="45" t="str">
        <f>zbiorówka!B12</f>
        <v>Suszarka do próbówek z tacką do ociekania</v>
      </c>
      <c r="C12" s="25" t="str">
        <f>zbiorówka!C12</f>
        <v>Suszarka do próbówek z tacką do ociekania. Końcówki prętów zabezpieczone gumkami. Wymiary orientacyjne: Wysokość ok 45cm, Szerokość: ok35cm, Głębokość: ok15cm</v>
      </c>
      <c r="D12" s="54">
        <v>6</v>
      </c>
      <c r="E12" s="26">
        <f>zbiorówka!E12</f>
        <v>0</v>
      </c>
      <c r="F12" s="26">
        <f t="shared" si="0"/>
        <v>0</v>
      </c>
      <c r="G12" s="27">
        <f>zbiorówka!G12</f>
        <v>0</v>
      </c>
      <c r="H12" s="22">
        <f t="shared" si="1"/>
        <v>0</v>
      </c>
      <c r="I12" s="19">
        <f t="shared" si="2"/>
        <v>0</v>
      </c>
      <c r="J12" s="29">
        <f t="shared" si="3"/>
        <v>0</v>
      </c>
    </row>
    <row r="13" spans="1:10" s="2" customFormat="1" ht="51">
      <c r="A13" s="28">
        <v>9</v>
      </c>
      <c r="B13" s="45" t="str">
        <f>zbiorówka!B13</f>
        <v>Taca do przenoszenia próbówek i odczynników</v>
      </c>
      <c r="C13" s="25" t="str">
        <f>zbiorówka!C13</f>
        <v>Plastikowy pojemnik z uchwytami, po bokach otwory na probówki: 6 otworówxok.20mm, 8otworówxok.16mm, 8otworówxok.8mm Wymiary pojemnika ok.: 30x10x20cm</v>
      </c>
      <c r="D13" s="54">
        <v>6</v>
      </c>
      <c r="E13" s="26">
        <f>zbiorówka!E13</f>
        <v>0</v>
      </c>
      <c r="F13" s="26">
        <f t="shared" si="0"/>
        <v>0</v>
      </c>
      <c r="G13" s="27">
        <f>zbiorówka!G13</f>
        <v>0</v>
      </c>
      <c r="H13" s="22">
        <f t="shared" si="1"/>
        <v>0</v>
      </c>
      <c r="I13" s="19">
        <f t="shared" si="2"/>
        <v>0</v>
      </c>
      <c r="J13" s="29">
        <f t="shared" si="3"/>
        <v>0</v>
      </c>
    </row>
    <row r="14" spans="1:10" s="2" customFormat="1" ht="25.5">
      <c r="A14" s="28">
        <v>10</v>
      </c>
      <c r="B14" s="45" t="str">
        <f>zbiorówka!B14</f>
        <v>Termometr -10 do 110 C</v>
      </c>
      <c r="C14" s="25" t="str">
        <f>zbiorówka!C14</f>
        <v>Termometr alkoholowy. Zakres pomiaru od -10 do 110 0C.</v>
      </c>
      <c r="D14" s="54">
        <v>6</v>
      </c>
      <c r="E14" s="26">
        <f>zbiorówka!E14</f>
        <v>0</v>
      </c>
      <c r="F14" s="26">
        <f t="shared" si="0"/>
        <v>0</v>
      </c>
      <c r="G14" s="27">
        <f>zbiorówka!G14</f>
        <v>0</v>
      </c>
      <c r="H14" s="22">
        <f t="shared" si="1"/>
        <v>0</v>
      </c>
      <c r="I14" s="19">
        <f t="shared" si="2"/>
        <v>0</v>
      </c>
      <c r="J14" s="29">
        <f t="shared" si="3"/>
        <v>0</v>
      </c>
    </row>
    <row r="15" spans="1:10" s="2" customFormat="1" ht="25.5">
      <c r="A15" s="28">
        <v>11</v>
      </c>
      <c r="B15" s="45" t="str">
        <f>zbiorówka!B15</f>
        <v xml:space="preserve">Aparat Hoffmana </v>
      </c>
      <c r="C15" s="25" t="str">
        <f>zbiorówka!C15</f>
        <v>Przyrząd (tzw. Eudiometrem Hofmanna) - statyw z trzema połączonymi ze sobą cylindrami szklanymi (środkowy otwarty, boczne z zaworami, wyposażone w elektrody). W zestawie zasilacz.</v>
      </c>
      <c r="D15" s="54">
        <v>1</v>
      </c>
      <c r="E15" s="26">
        <f>zbiorówka!E15</f>
        <v>0</v>
      </c>
      <c r="F15" s="26">
        <f t="shared" si="0"/>
        <v>0</v>
      </c>
      <c r="G15" s="27">
        <f>zbiorówka!G15</f>
        <v>0</v>
      </c>
      <c r="H15" s="22">
        <f t="shared" si="1"/>
        <v>0</v>
      </c>
      <c r="I15" s="19">
        <f t="shared" si="2"/>
        <v>0</v>
      </c>
      <c r="J15" s="29">
        <f t="shared" si="3"/>
        <v>0</v>
      </c>
    </row>
    <row r="16" spans="1:10" s="2" customFormat="1" ht="38.25">
      <c r="A16" s="28">
        <v>12</v>
      </c>
      <c r="B16" s="45" t="str">
        <f>zbiorówka!B16</f>
        <v>Zestaw do ekstrakcji ze statywem</v>
      </c>
      <c r="C16" s="25" t="str">
        <f>zbiorówka!C16</f>
        <v>W skład zestawu wchodzi: ekstraktor, chłodnica, kolba płaskodenna, trójnóg, siatka z krążkiem ceramicznym, palnik spirytusowy, wąż 2szt., łapy i łączniki do zmontowania zestawu, Opakowanie plastikowe wyłożone pianką.</v>
      </c>
      <c r="D16" s="54">
        <v>1</v>
      </c>
      <c r="E16" s="26">
        <f>zbiorówka!E16</f>
        <v>0</v>
      </c>
      <c r="F16" s="26">
        <f t="shared" si="0"/>
        <v>0</v>
      </c>
      <c r="G16" s="27">
        <f>zbiorówka!G16</f>
        <v>0</v>
      </c>
      <c r="H16" s="22">
        <f t="shared" si="1"/>
        <v>0</v>
      </c>
      <c r="I16" s="19">
        <f t="shared" si="2"/>
        <v>0</v>
      </c>
      <c r="J16" s="29">
        <f t="shared" si="3"/>
        <v>0</v>
      </c>
    </row>
    <row r="17" spans="1:10" s="2" customFormat="1" ht="38.25">
      <c r="A17" s="28">
        <v>13</v>
      </c>
      <c r="B17" s="45" t="str">
        <f>zbiorówka!B17</f>
        <v>Zestaw do wytwarzania gazu</v>
      </c>
      <c r="C17" s="25" t="str">
        <f>zbiorówka!C17</f>
        <v>W skład zestawu wchodzi (przykładowo): butelka do wytwarzania gazu, biureta do pobierania gazu, trójnóg, siatka z krążkiem ceramicznym, palnik spirytusowy, wąż 2szt., łapy i łączniki do zmontowania zestawu, Opakowanie - pojemnik plastikowy wyłożony pianką.</v>
      </c>
      <c r="D17" s="54">
        <v>1</v>
      </c>
      <c r="E17" s="26">
        <f>zbiorówka!E17</f>
        <v>0</v>
      </c>
      <c r="F17" s="26">
        <f t="shared" si="0"/>
        <v>0</v>
      </c>
      <c r="G17" s="27">
        <f>zbiorówka!G17</f>
        <v>0</v>
      </c>
      <c r="H17" s="22">
        <f t="shared" si="1"/>
        <v>0</v>
      </c>
      <c r="I17" s="19">
        <f t="shared" si="2"/>
        <v>0</v>
      </c>
      <c r="J17" s="29">
        <f t="shared" si="3"/>
        <v>0</v>
      </c>
    </row>
    <row r="18" spans="1:10" s="2" customFormat="1" ht="38.25">
      <c r="A18" s="28">
        <v>14</v>
      </c>
      <c r="B18" s="45" t="str">
        <f>zbiorówka!B18</f>
        <v xml:space="preserve">Zestaw do destylacji ze statywem </v>
      </c>
      <c r="C18" s="25" t="str">
        <f>zbiorówka!C18</f>
        <v>W skład zestawu wchodzi (przykładowo): statyw, chłodnica z nasadką, wąż 2szt., kolba destylacyjna orągłodenna, łapy zaciskowej łączniki do zmontowania zestawu, trójnóg, siatka z krążkiem ceramicznym, palnik.</v>
      </c>
      <c r="D18" s="54">
        <v>3</v>
      </c>
      <c r="E18" s="26">
        <f>zbiorówka!E18</f>
        <v>0</v>
      </c>
      <c r="F18" s="26">
        <f t="shared" si="0"/>
        <v>0</v>
      </c>
      <c r="G18" s="27">
        <f>zbiorówka!G18</f>
        <v>0</v>
      </c>
      <c r="H18" s="22">
        <f t="shared" si="1"/>
        <v>0</v>
      </c>
      <c r="I18" s="19">
        <f t="shared" si="2"/>
        <v>0</v>
      </c>
      <c r="J18" s="29">
        <f t="shared" si="3"/>
        <v>0</v>
      </c>
    </row>
    <row r="19" spans="1:10" s="2" customFormat="1" ht="165.75">
      <c r="A19" s="28">
        <v>15</v>
      </c>
      <c r="B19" s="45" t="str">
        <f>zbiorówka!B19</f>
        <v xml:space="preserve">Komplet szkła wersja rozbudowana </v>
      </c>
      <c r="C19" s="25" t="str">
        <f>zbiorówka!C19</f>
        <v>Komplet szkła laboratoryjnego, wyposażenie pracowni w szkole podstawowej, zgodny z podstawą programową - w zestawie (przykładowo): 1. Chłodnica Liebiga - 1 szt. 2. Kolba destylacyjna 100 ml - 1 szt. 3. Kolba płaskodenna 250 ml - 1 szt. 4. Kolba stożkowa 200 ml - 2 szt. 5. Krystalizator z wlewem - 2 szt. 6. Lejek szklany - 1 szt. 7. Moździerz porcelanowy z tłuczkiem - 1 szt. 8. Parownica porcelanowa - 1 szt. 9. Pipeta miarowa 5 ml - 1 szt. 10. Cylinder miarowy 100 ml - 1 szt.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rurek o różnych przekrojach i długościach, proste, zgięte - różne kąty, dwukrotnie zgięte, kapilarne 20. Rurka gumowa- 1 szt.
21. Korki gumowe różne min. 10 szt 22. Szkiełko zegarkowe - 4 szt. 23. Zlewka: 250 ml - 1 szt.niska; 100 ml - 1 szt.; wysoka 250 ml - 1 szt.24. Tryskawka - 1 szt. 25. Termometr  0 - 200 st.C - 1 szt.26. Butla laboratoryjna 100 ml - 2 szt.27. Probówka z tubusem  - 1 szt.28. Rozdzielacz cylindryczny 50 ml - 1 szt.</v>
      </c>
      <c r="D19" s="54">
        <v>3</v>
      </c>
      <c r="E19" s="26">
        <f>zbiorówka!E19</f>
        <v>0</v>
      </c>
      <c r="F19" s="26">
        <f t="shared" si="0"/>
        <v>0</v>
      </c>
      <c r="G19" s="27">
        <f>zbiorówka!G19</f>
        <v>0</v>
      </c>
      <c r="H19" s="22">
        <f t="shared" si="1"/>
        <v>0</v>
      </c>
      <c r="I19" s="19">
        <f t="shared" si="2"/>
        <v>0</v>
      </c>
      <c r="J19" s="29">
        <f t="shared" si="3"/>
        <v>0</v>
      </c>
    </row>
    <row r="20" spans="1:10" s="2" customFormat="1" ht="25.5">
      <c r="A20" s="28">
        <v>16</v>
      </c>
      <c r="B20" s="45" t="str">
        <f>zbiorówka!B20</f>
        <v>Rodzaje metali-12 płytek</v>
      </c>
      <c r="C20" s="25" t="str">
        <f>zbiorówka!C20</f>
        <v>Zestaw min. 12 płytek z różnych metali, z oznaczeniami do identyfikacji metalu. Wymiary płytki ok. 50x25mm</v>
      </c>
      <c r="D20" s="54">
        <v>1</v>
      </c>
      <c r="E20" s="26">
        <f>zbiorówka!E20</f>
        <v>0</v>
      </c>
      <c r="F20" s="26">
        <f t="shared" si="0"/>
        <v>0</v>
      </c>
      <c r="G20" s="27">
        <f>zbiorówka!G20</f>
        <v>0</v>
      </c>
      <c r="H20" s="22">
        <f t="shared" si="1"/>
        <v>0</v>
      </c>
      <c r="I20" s="19">
        <f t="shared" si="2"/>
        <v>0</v>
      </c>
      <c r="J20" s="29">
        <f t="shared" si="3"/>
        <v>0</v>
      </c>
    </row>
    <row r="21" spans="1:10" s="2" customFormat="1" ht="25.5">
      <c r="A21" s="28">
        <v>17</v>
      </c>
      <c r="B21" s="45" t="str">
        <f>zbiorówka!B21</f>
        <v>Palnik spirytusowy</v>
      </c>
      <c r="C21" s="25" t="str">
        <f>zbiorówka!C21</f>
        <v xml:space="preserve">Palnik alkoholowy, spirytusowy. Pojemność 100ml.  </v>
      </c>
      <c r="D21" s="54">
        <v>6</v>
      </c>
      <c r="E21" s="26">
        <f>zbiorówka!E21</f>
        <v>0</v>
      </c>
      <c r="F21" s="26">
        <f t="shared" si="0"/>
        <v>0</v>
      </c>
      <c r="G21" s="27">
        <f>zbiorówka!G21</f>
        <v>0</v>
      </c>
      <c r="H21" s="22">
        <f t="shared" si="1"/>
        <v>0</v>
      </c>
      <c r="I21" s="19">
        <f t="shared" si="2"/>
        <v>0</v>
      </c>
      <c r="J21" s="29">
        <f t="shared" si="3"/>
        <v>0</v>
      </c>
    </row>
    <row r="22" spans="1:10" s="2" customFormat="1" ht="51">
      <c r="A22" s="28">
        <v>18</v>
      </c>
      <c r="B22" s="45" t="str">
        <f>zbiorówka!B22</f>
        <v>Szkolny model atomu</v>
      </c>
      <c r="C22" s="25" t="str">
        <f>zbiorówka!C22</f>
        <v>Model atomu wg Bohra- skład zestawu wchodzą:
-pudełko: pokrywka i podstawa -  z oznaczonymi powłokami elektronowymi
- 90 krążków 30 oznaczonych "+", 30 "-" i 30 gładkich
-instrukcja wraz z ćwiczeniami</v>
      </c>
      <c r="D22" s="54">
        <v>15</v>
      </c>
      <c r="E22" s="26">
        <f>zbiorówka!E22</f>
        <v>0</v>
      </c>
      <c r="F22" s="26">
        <f t="shared" si="0"/>
        <v>0</v>
      </c>
      <c r="G22" s="27">
        <f>zbiorówka!G22</f>
        <v>0</v>
      </c>
      <c r="H22" s="22">
        <f t="shared" si="1"/>
        <v>0</v>
      </c>
      <c r="I22" s="19">
        <f t="shared" si="2"/>
        <v>0</v>
      </c>
      <c r="J22" s="29">
        <f t="shared" si="3"/>
        <v>0</v>
      </c>
    </row>
    <row r="23" spans="1:10" s="2" customFormat="1" ht="25.5">
      <c r="A23" s="28">
        <v>19</v>
      </c>
      <c r="B23" s="45" t="str">
        <f>zbiorówka!B23</f>
        <v>Model atomu 3D</v>
      </c>
      <c r="C23" s="25" t="str">
        <f>zbiorówka!C23</f>
        <v>Trójwymiarowy model przekroju atomu, z orbitami elektronowe w postaci chmur elektronów. Wymiary: Średnica atomu: ok 30cm Wysokość modelu: ok 40cm</v>
      </c>
      <c r="D23" s="54">
        <v>1</v>
      </c>
      <c r="E23" s="26">
        <f>zbiorówka!E23</f>
        <v>0</v>
      </c>
      <c r="F23" s="26">
        <f t="shared" si="0"/>
        <v>0</v>
      </c>
      <c r="G23" s="27">
        <f>zbiorówka!G23</f>
        <v>0</v>
      </c>
      <c r="H23" s="22">
        <f t="shared" si="1"/>
        <v>0</v>
      </c>
      <c r="I23" s="19">
        <f t="shared" si="2"/>
        <v>0</v>
      </c>
      <c r="J23" s="29">
        <f t="shared" si="3"/>
        <v>0</v>
      </c>
    </row>
    <row r="24" spans="1:10" s="2" customFormat="1" ht="25.5">
      <c r="A24" s="28">
        <v>20</v>
      </c>
      <c r="B24" s="45" t="str">
        <f>zbiorówka!B24</f>
        <v>Model fullerenu C60</v>
      </c>
      <c r="C24" s="25" t="str">
        <f>zbiorówka!C24</f>
        <v>Model cząsteczki fullerenu C60 -  wymiar min 25 cm.</v>
      </c>
      <c r="D24" s="54">
        <v>1</v>
      </c>
      <c r="E24" s="26">
        <f>zbiorówka!E24</f>
        <v>0</v>
      </c>
      <c r="F24" s="26">
        <f t="shared" si="0"/>
        <v>0</v>
      </c>
      <c r="G24" s="27">
        <f>zbiorówka!G24</f>
        <v>0</v>
      </c>
      <c r="H24" s="22">
        <f t="shared" si="1"/>
        <v>0</v>
      </c>
      <c r="I24" s="19">
        <f t="shared" si="2"/>
        <v>0</v>
      </c>
      <c r="J24" s="29">
        <f t="shared" si="3"/>
        <v>0</v>
      </c>
    </row>
    <row r="25" spans="1:10" s="2" customFormat="1">
      <c r="A25" s="28">
        <v>21</v>
      </c>
      <c r="B25" s="45" t="str">
        <f>zbiorówka!B25</f>
        <v>Model grafitu</v>
      </c>
      <c r="C25" s="25" t="str">
        <f>zbiorówka!C25</f>
        <v>Model przedstawiający strukturę  grafitu (min. 3 warstwy)</v>
      </c>
      <c r="D25" s="54">
        <v>1</v>
      </c>
      <c r="E25" s="26">
        <f>zbiorówka!E25</f>
        <v>0</v>
      </c>
      <c r="F25" s="26">
        <f t="shared" si="0"/>
        <v>0</v>
      </c>
      <c r="G25" s="27">
        <f>zbiorówka!G25</f>
        <v>0</v>
      </c>
      <c r="H25" s="22">
        <f t="shared" si="1"/>
        <v>0</v>
      </c>
      <c r="I25" s="19">
        <f t="shared" si="2"/>
        <v>0</v>
      </c>
      <c r="J25" s="29">
        <f t="shared" si="3"/>
        <v>0</v>
      </c>
    </row>
    <row r="26" spans="1:10" s="2" customFormat="1" ht="25.5">
      <c r="A26" s="28">
        <v>22</v>
      </c>
      <c r="B26" s="45" t="str">
        <f>zbiorówka!B26</f>
        <v>Model chlorku-sodu</v>
      </c>
      <c r="C26" s="25" t="str">
        <f>zbiorówka!C26</f>
        <v>Model przedstawiający strukturę krystaliczną NaCl - jony chloru i sodu w różnych kolorach</v>
      </c>
      <c r="D26" s="54">
        <v>1</v>
      </c>
      <c r="E26" s="26">
        <f>zbiorówka!E26</f>
        <v>0</v>
      </c>
      <c r="F26" s="26">
        <f t="shared" si="0"/>
        <v>0</v>
      </c>
      <c r="G26" s="27">
        <f>zbiorówka!G26</f>
        <v>0</v>
      </c>
      <c r="H26" s="22">
        <f t="shared" si="1"/>
        <v>0</v>
      </c>
      <c r="I26" s="19">
        <f t="shared" si="2"/>
        <v>0</v>
      </c>
      <c r="J26" s="29">
        <f t="shared" si="3"/>
        <v>0</v>
      </c>
    </row>
    <row r="27" spans="1:10" s="2" customFormat="1" ht="38.25">
      <c r="A27" s="28">
        <v>23</v>
      </c>
      <c r="B27" s="45" t="str">
        <f>zbiorówka!B27</f>
        <v>Model kryształu diamentu</v>
      </c>
      <c r="C27" s="25" t="str">
        <f>zbiorówka!C27</f>
        <v>Model przedstawiający strukturę krystaliczną diamentu.</v>
      </c>
      <c r="D27" s="54">
        <v>1</v>
      </c>
      <c r="E27" s="26">
        <f>zbiorówka!E27</f>
        <v>0</v>
      </c>
      <c r="F27" s="26">
        <f t="shared" si="0"/>
        <v>0</v>
      </c>
      <c r="G27" s="27">
        <f>zbiorówka!G27</f>
        <v>0</v>
      </c>
      <c r="H27" s="22">
        <f t="shared" si="1"/>
        <v>0</v>
      </c>
      <c r="I27" s="19">
        <f t="shared" si="2"/>
        <v>0</v>
      </c>
      <c r="J27" s="29">
        <f t="shared" si="3"/>
        <v>0</v>
      </c>
    </row>
    <row r="28" spans="1:10" s="2" customFormat="1" ht="51">
      <c r="A28" s="28">
        <v>24</v>
      </c>
      <c r="B28" s="45" t="str">
        <f>zbiorówka!B28</f>
        <v>Modele atomów - zestaw podstawowy</v>
      </c>
      <c r="C28" s="25" t="str">
        <f>zbiorówka!C28</f>
        <v>Zestaw kulek  i łączników z tworzywa sztucznego, pozwalających na budowę modeli atomów. W zestawie min. 75 różnego rodzaju kulek oraz ok.35 łączników (min 110 elementów).Całość zapakowana w pojemnik</v>
      </c>
      <c r="D28" s="54">
        <v>15</v>
      </c>
      <c r="E28" s="26">
        <f>zbiorówka!E28</f>
        <v>0</v>
      </c>
      <c r="F28" s="26">
        <f t="shared" si="0"/>
        <v>0</v>
      </c>
      <c r="G28" s="27">
        <f>zbiorówka!G28</f>
        <v>0</v>
      </c>
      <c r="H28" s="22">
        <f t="shared" si="1"/>
        <v>0</v>
      </c>
      <c r="I28" s="19">
        <f t="shared" si="2"/>
        <v>0</v>
      </c>
      <c r="J28" s="29">
        <f t="shared" si="3"/>
        <v>0</v>
      </c>
    </row>
    <row r="29" spans="1:10" s="2" customFormat="1" ht="51">
      <c r="A29" s="28">
        <v>25</v>
      </c>
      <c r="B29" s="45" t="str">
        <f>zbiorówka!B29</f>
        <v>Komplet szpatułek i łyżeczek do chemii</v>
      </c>
      <c r="C29" s="25" t="str">
        <f>zbiorówka!C29</f>
        <v xml:space="preserve">Zestaw zawiera co najmniej: 3 szt. różnie zgiętych łyżeczek do spalań oraz 3 szt. różnych rodzajów szpatułek.   </v>
      </c>
      <c r="D29" s="54">
        <v>1</v>
      </c>
      <c r="E29" s="26">
        <f>zbiorówka!E29</f>
        <v>0</v>
      </c>
      <c r="F29" s="26">
        <f t="shared" si="0"/>
        <v>0</v>
      </c>
      <c r="G29" s="27">
        <f>zbiorówka!G29</f>
        <v>0</v>
      </c>
      <c r="H29" s="22">
        <f t="shared" si="1"/>
        <v>0</v>
      </c>
      <c r="I29" s="19">
        <f t="shared" si="2"/>
        <v>0</v>
      </c>
      <c r="J29" s="29">
        <f t="shared" si="3"/>
        <v>0</v>
      </c>
    </row>
    <row r="30" spans="1:10" s="2" customFormat="1" ht="51">
      <c r="A30" s="28">
        <v>26</v>
      </c>
      <c r="B30" s="45" t="str">
        <f>zbiorówka!B30</f>
        <v>Modele atomów - zestaw poszerzony</v>
      </c>
      <c r="C30" s="25" t="str">
        <f>zbiorówka!C30</f>
        <v>Zestaw kulek i łączników z tworzywa sztucznego, pozwalających na budowę modeli atomów. W zestawie min. 350 różnych kulek oraz 180 łączników - łącznie min 530 elementów. Całość zapakowana w pojemnik.</v>
      </c>
      <c r="D30" s="54">
        <v>1</v>
      </c>
      <c r="E30" s="26">
        <f>zbiorówka!E30</f>
        <v>0</v>
      </c>
      <c r="F30" s="26">
        <f t="shared" si="0"/>
        <v>0</v>
      </c>
      <c r="G30" s="27">
        <f>zbiorówka!G30</f>
        <v>0</v>
      </c>
      <c r="H30" s="22">
        <f t="shared" si="1"/>
        <v>0</v>
      </c>
      <c r="I30" s="19">
        <f t="shared" si="2"/>
        <v>0</v>
      </c>
      <c r="J30" s="29">
        <f t="shared" si="3"/>
        <v>0</v>
      </c>
    </row>
    <row r="31" spans="1:10" s="2" customFormat="1" ht="63.75">
      <c r="A31" s="28">
        <v>27</v>
      </c>
      <c r="B31" s="45" t="str">
        <f>zbiorówka!B31</f>
        <v xml:space="preserve">Zestaw odczynników i chemikaliów do nauki chemii w szkołach  </v>
      </c>
      <c r="C31" s="25" t="str">
        <f>zbiorówka!C31</f>
        <v>Zestaw odczynników, wskaźników, chemikaliów, substancji - do nauki chemii zgodnie z podstawą programową szkoły podstawowej. Minimum 50 pozycji.</v>
      </c>
      <c r="D31" s="54">
        <v>1</v>
      </c>
      <c r="E31" s="26">
        <f>zbiorówka!E31</f>
        <v>0</v>
      </c>
      <c r="F31" s="26">
        <f t="shared" si="0"/>
        <v>0</v>
      </c>
      <c r="G31" s="27">
        <f>zbiorówka!G31</f>
        <v>0</v>
      </c>
      <c r="H31" s="22">
        <f t="shared" si="1"/>
        <v>0</v>
      </c>
      <c r="I31" s="19">
        <f t="shared" si="2"/>
        <v>0</v>
      </c>
      <c r="J31" s="29">
        <f t="shared" si="3"/>
        <v>0</v>
      </c>
    </row>
    <row r="32" spans="1:10" s="2" customFormat="1" ht="114.75">
      <c r="A32" s="28">
        <v>28</v>
      </c>
      <c r="B32" s="45" t="str">
        <f>zbiorówka!B32</f>
        <v>Statyw laboratoryjny szkolny z wyposażeniem</v>
      </c>
      <c r="C32" s="25" t="str">
        <f>zbiorówka!C32</f>
        <v>W skład zestawu wchodzą:
- statyw - metalowa podstawa z prętem
- łącznik krzyżowy 5szt.
- łapa do kolb duża
- łapa do kolb mała
-łapa do biuret podwójna
-łapa do chłodnic
-pierścień zamknięty o średnicy ok 9 cm
-pierścień otwarty o średnicy ok 6 cm</v>
      </c>
      <c r="D32" s="54">
        <v>6</v>
      </c>
      <c r="E32" s="26">
        <f>zbiorówka!E32</f>
        <v>0</v>
      </c>
      <c r="F32" s="26">
        <f t="shared" si="0"/>
        <v>0</v>
      </c>
      <c r="G32" s="27">
        <f>zbiorówka!G32</f>
        <v>0</v>
      </c>
      <c r="H32" s="22">
        <f t="shared" si="1"/>
        <v>0</v>
      </c>
      <c r="I32" s="19">
        <f t="shared" si="2"/>
        <v>0</v>
      </c>
      <c r="J32" s="29">
        <f t="shared" si="3"/>
        <v>0</v>
      </c>
    </row>
    <row r="33" spans="1:10" s="2" customFormat="1" ht="63.75">
      <c r="A33" s="28">
        <v>29</v>
      </c>
      <c r="B33" s="45" t="str">
        <f>zbiorówka!B33</f>
        <v>Statyw demonstracyjny</v>
      </c>
      <c r="C33" s="25" t="str">
        <f>zbiorówka!C33</f>
        <v>W skład zestawu wchodzą:
- statyw - metalowa podstawa z prętem
- łącznik krzyżowy min. 5szt.
- łapy do szkła laboratoryjnego - min. 2 szt
-pierścienie o różnych średnicach - 3 szt</v>
      </c>
      <c r="D33" s="54">
        <v>1</v>
      </c>
      <c r="E33" s="26">
        <f>zbiorówka!E33</f>
        <v>0</v>
      </c>
      <c r="F33" s="26">
        <f t="shared" si="0"/>
        <v>0</v>
      </c>
      <c r="G33" s="27">
        <f>zbiorówka!G33</f>
        <v>0</v>
      </c>
      <c r="H33" s="22">
        <f t="shared" si="1"/>
        <v>0</v>
      </c>
      <c r="I33" s="19">
        <f t="shared" si="2"/>
        <v>0</v>
      </c>
      <c r="J33" s="29">
        <f t="shared" si="3"/>
        <v>0</v>
      </c>
    </row>
    <row r="34" spans="1:10" s="2" customFormat="1" ht="51">
      <c r="A34" s="28">
        <v>30</v>
      </c>
      <c r="B34" s="45" t="str">
        <f>zbiorówka!B34</f>
        <v xml:space="preserve">Podnośnik laboratoryjny stal nierdzewna </v>
      </c>
      <c r="C34" s="25" t="str">
        <f>zbiorówka!C34</f>
        <v>Podnośnik mechaniczny - laboratoryjny. Stolik i podstawa wykonane ze stali nierdzewnej. Płynna regulacja wysokości. Zakres regulacji: max. 250 mm. Wymiary stolika: ok.150 x 150 mm</v>
      </c>
      <c r="D34" s="54">
        <v>1</v>
      </c>
      <c r="E34" s="26">
        <f>zbiorówka!E34</f>
        <v>0</v>
      </c>
      <c r="F34" s="26">
        <f t="shared" si="0"/>
        <v>0</v>
      </c>
      <c r="G34" s="27">
        <f>zbiorówka!G34</f>
        <v>0</v>
      </c>
      <c r="H34" s="22">
        <f t="shared" si="1"/>
        <v>0</v>
      </c>
      <c r="I34" s="19">
        <f t="shared" si="2"/>
        <v>0</v>
      </c>
      <c r="J34" s="29">
        <f t="shared" si="3"/>
        <v>0</v>
      </c>
    </row>
    <row r="35" spans="1:10" s="2" customFormat="1" ht="76.5">
      <c r="A35" s="28">
        <v>31</v>
      </c>
      <c r="B35" s="45" t="str">
        <f>zbiorówka!B35</f>
        <v>Układ okresowy pierwiastków chemicznych - część chemiczna</v>
      </c>
      <c r="C35" s="25" t="str">
        <f>zbiorówka!C35</f>
        <v>Plansza dydaktyczna jednostronna w formacie min 200cm x 140 cm prezentująca część chemiczną układu okresowego pierwiastków.</v>
      </c>
      <c r="D35" s="54">
        <v>1</v>
      </c>
      <c r="E35" s="26">
        <f>zbiorówka!E35</f>
        <v>0</v>
      </c>
      <c r="F35" s="26">
        <f t="shared" si="0"/>
        <v>0</v>
      </c>
      <c r="G35" s="27">
        <f>zbiorówka!G35</f>
        <v>0</v>
      </c>
      <c r="H35" s="22">
        <f t="shared" si="1"/>
        <v>0</v>
      </c>
      <c r="I35" s="19">
        <f t="shared" si="2"/>
        <v>0</v>
      </c>
      <c r="J35" s="29">
        <f t="shared" si="3"/>
        <v>0</v>
      </c>
    </row>
    <row r="36" spans="1:10" s="2" customFormat="1" ht="38.25">
      <c r="A36" s="28">
        <v>32</v>
      </c>
      <c r="B36" s="45" t="str">
        <f>zbiorówka!B36</f>
        <v>Tabela rozpuszczalności</v>
      </c>
      <c r="C36" s="25" t="str">
        <f>zbiorówka!C36</f>
        <v>Plansza dydaktyczna w formacie min 100x70 cm, foliowana, oprawiona, z możliwością zawieszania</v>
      </c>
      <c r="D36" s="54">
        <v>1</v>
      </c>
      <c r="E36" s="26">
        <f>zbiorówka!E36</f>
        <v>0</v>
      </c>
      <c r="F36" s="26">
        <f t="shared" si="0"/>
        <v>0</v>
      </c>
      <c r="G36" s="27">
        <f>zbiorówka!G36</f>
        <v>0</v>
      </c>
      <c r="H36" s="22">
        <f t="shared" si="1"/>
        <v>0</v>
      </c>
      <c r="I36" s="19">
        <f t="shared" si="2"/>
        <v>0</v>
      </c>
      <c r="J36" s="29">
        <f t="shared" si="3"/>
        <v>0</v>
      </c>
    </row>
    <row r="37" spans="1:10" s="2" customFormat="1" ht="89.25">
      <c r="A37" s="28">
        <v>33</v>
      </c>
      <c r="B37" s="45" t="str">
        <f>zbiorówka!B37</f>
        <v>Komplet plansz do chemii</v>
      </c>
      <c r="C37" s="25" t="str">
        <f>zbiorówka!C37</f>
        <v>Zestaw plansz chemicznych o wymiarach min 70cm x 100cm:
1.Tabela rozpuszczalności
2.Układ okresowy pierwiastków
3.Skala elektroujemności według Paulinga
4.Wiązania chemiczne
5.Kwasy nieorganiczne (beztlenowe)
6.Budowa materii</v>
      </c>
      <c r="D37" s="54">
        <v>1</v>
      </c>
      <c r="E37" s="26">
        <f>zbiorówka!E37</f>
        <v>0</v>
      </c>
      <c r="F37" s="26">
        <f t="shared" si="0"/>
        <v>0</v>
      </c>
      <c r="G37" s="27">
        <f>zbiorówka!G37</f>
        <v>0</v>
      </c>
      <c r="H37" s="22">
        <f t="shared" si="1"/>
        <v>0</v>
      </c>
      <c r="I37" s="19">
        <f t="shared" si="2"/>
        <v>0</v>
      </c>
      <c r="J37" s="29">
        <f t="shared" si="3"/>
        <v>0</v>
      </c>
    </row>
    <row r="38" spans="1:10" s="2" customFormat="1" ht="51">
      <c r="A38" s="28">
        <v>34</v>
      </c>
      <c r="B38" s="45" t="str">
        <f>zbiorówka!B38</f>
        <v>Plansze interaktywne chemia</v>
      </c>
      <c r="C38" s="25" t="str">
        <f>zbiorówka!C38</f>
        <v>Program edukacyjny, tematyka - chemia -poziom szkoła podstawowa. W programie ilustracje, fotografie, animacje, filmy pokazujące np. doświadczenia chemiczne, reakcje chemiczne, budowę atomów i cząsteczek, tabelę rozpuszczalności, przykłady zastosowań substancji i procesów chemicznych w życiu codziennym
Program współpracuje z rzutnikiem lub tablicą interaktywną.</v>
      </c>
      <c r="D38" s="54">
        <v>1</v>
      </c>
      <c r="E38" s="26">
        <f>zbiorówka!E38</f>
        <v>0</v>
      </c>
      <c r="F38" s="26">
        <f t="shared" si="0"/>
        <v>0</v>
      </c>
      <c r="G38" s="27">
        <f>zbiorówka!G38</f>
        <v>0</v>
      </c>
      <c r="H38" s="22">
        <f t="shared" si="1"/>
        <v>0</v>
      </c>
      <c r="I38" s="19">
        <f t="shared" si="2"/>
        <v>0</v>
      </c>
      <c r="J38" s="29">
        <f t="shared" si="3"/>
        <v>0</v>
      </c>
    </row>
    <row r="39" spans="1:10" s="2" customFormat="1" ht="38.25">
      <c r="A39" s="28">
        <v>35</v>
      </c>
      <c r="B39" s="45" t="str">
        <f>zbiorówka!B39</f>
        <v>Waga szkolna elektroniczna 500g/0.1g</v>
      </c>
      <c r="C39" s="25" t="str">
        <f>zbiorówka!C39</f>
        <v xml:space="preserve">Wyświetlacz cyfrowy, Zasilanie: bateria., Maksymalne obciążenie 500g, Dokładność 0.1g, </v>
      </c>
      <c r="D39" s="54">
        <v>3</v>
      </c>
      <c r="E39" s="26">
        <f>zbiorówka!E39</f>
        <v>0</v>
      </c>
      <c r="F39" s="26">
        <f t="shared" si="0"/>
        <v>0</v>
      </c>
      <c r="G39" s="27">
        <f>zbiorówka!G39</f>
        <v>0</v>
      </c>
      <c r="H39" s="22">
        <f t="shared" si="1"/>
        <v>0</v>
      </c>
      <c r="I39" s="19">
        <f t="shared" si="2"/>
        <v>0</v>
      </c>
      <c r="J39" s="29">
        <f t="shared" si="3"/>
        <v>0</v>
      </c>
    </row>
    <row r="40" spans="1:10" s="2" customFormat="1" ht="38.25">
      <c r="A40" s="28">
        <v>36</v>
      </c>
      <c r="B40" s="45" t="str">
        <f>zbiorówka!B40</f>
        <v>Waga szalkowa laboratoryjna szkolna 500g</v>
      </c>
      <c r="C40" s="25" t="str">
        <f>zbiorówka!C40</f>
        <v>Waga szalkowa laboratoryjna. Zestaw zawiera ok.20 odważników od 10 mg do 200 g. Udźwig: 500g. Podziałka: 20mg</v>
      </c>
      <c r="D40" s="54">
        <v>2</v>
      </c>
      <c r="E40" s="26">
        <f>zbiorówka!E40</f>
        <v>0</v>
      </c>
      <c r="F40" s="26">
        <f t="shared" si="0"/>
        <v>0</v>
      </c>
      <c r="G40" s="27">
        <f>zbiorówka!G40</f>
        <v>0</v>
      </c>
      <c r="H40" s="22">
        <f t="shared" si="1"/>
        <v>0</v>
      </c>
      <c r="I40" s="19">
        <f t="shared" si="2"/>
        <v>0</v>
      </c>
      <c r="J40" s="29">
        <f t="shared" si="3"/>
        <v>0</v>
      </c>
    </row>
    <row r="41" spans="1:10" s="2" customFormat="1" ht="51">
      <c r="A41" s="28">
        <v>37</v>
      </c>
      <c r="B41" s="45" t="str">
        <f>zbiorówka!B41</f>
        <v>Zasilacz laboratoryjny prądu stałego 15V max 3A</v>
      </c>
      <c r="C41" s="25" t="str">
        <f>zbiorówka!C41</f>
        <v>Zasilacz laboratoryjny prądu stałego, z płynną regulacją. Wskaźniki cyfrowe 2xLCD niezależne. Specyfikacja techniczna: Napięcie wyjściowe: 0-30V, Prąd wyjściowy (max): 5A.</v>
      </c>
      <c r="D41" s="54">
        <v>1</v>
      </c>
      <c r="E41" s="26">
        <f>zbiorówka!E41</f>
        <v>0</v>
      </c>
      <c r="F41" s="26">
        <f t="shared" si="0"/>
        <v>0</v>
      </c>
      <c r="G41" s="27">
        <f>zbiorówka!G41</f>
        <v>0</v>
      </c>
      <c r="H41" s="22">
        <f t="shared" si="1"/>
        <v>0</v>
      </c>
      <c r="I41" s="19">
        <f t="shared" si="2"/>
        <v>0</v>
      </c>
      <c r="J41" s="29">
        <f t="shared" si="3"/>
        <v>0</v>
      </c>
    </row>
    <row r="42" spans="1:10" s="2" customFormat="1" ht="25.5">
      <c r="A42" s="28">
        <v>38</v>
      </c>
      <c r="B42" s="45" t="str">
        <f>zbiorówka!B42</f>
        <v>Okulary ochronne</v>
      </c>
      <c r="C42" s="25" t="str">
        <f>zbiorówka!C42</f>
        <v>Okulary ochronne z otworami wentylacyjnymi</v>
      </c>
      <c r="D42" s="54">
        <v>30</v>
      </c>
      <c r="E42" s="26">
        <f>zbiorówka!E42</f>
        <v>0</v>
      </c>
      <c r="F42" s="26">
        <f t="shared" si="0"/>
        <v>0</v>
      </c>
      <c r="G42" s="27">
        <f>zbiorówka!G42</f>
        <v>0</v>
      </c>
      <c r="H42" s="22">
        <f t="shared" si="1"/>
        <v>0</v>
      </c>
      <c r="I42" s="19">
        <f t="shared" si="2"/>
        <v>0</v>
      </c>
      <c r="J42" s="29">
        <f t="shared" si="3"/>
        <v>0</v>
      </c>
    </row>
    <row r="43" spans="1:10" s="2" customFormat="1" ht="25.5">
      <c r="A43" s="28">
        <v>39</v>
      </c>
      <c r="B43" s="45" t="str">
        <f>zbiorówka!B43</f>
        <v>Fartuchy ochronne</v>
      </c>
      <c r="C43" s="25" t="str">
        <f>zbiorówka!C43</f>
        <v>Fartuch z białego płótna (100% bawełna) z długimi rękawami, trzema kieszeniami, paskiem regulującym obwód oraz zapinane na guziki.</v>
      </c>
      <c r="D43" s="54">
        <v>30</v>
      </c>
      <c r="E43" s="26">
        <f>zbiorówka!E43</f>
        <v>0</v>
      </c>
      <c r="F43" s="26">
        <f t="shared" si="0"/>
        <v>0</v>
      </c>
      <c r="G43" s="27">
        <f>zbiorówka!G43</f>
        <v>0</v>
      </c>
      <c r="H43" s="22">
        <f t="shared" si="1"/>
        <v>0</v>
      </c>
      <c r="I43" s="19">
        <f t="shared" si="2"/>
        <v>0</v>
      </c>
      <c r="J43" s="29">
        <f t="shared" si="3"/>
        <v>0</v>
      </c>
    </row>
    <row r="44" spans="1:10" s="2" customFormat="1" ht="76.5">
      <c r="A44" s="28">
        <v>40</v>
      </c>
      <c r="B44" s="45" t="str">
        <f>zbiorówka!B44</f>
        <v>Apteczka</v>
      </c>
      <c r="C44" s="25" t="str">
        <f>zbiorówka!C44</f>
        <v>Apteczka w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44" s="54">
        <v>1</v>
      </c>
      <c r="E44" s="26">
        <f>zbiorówka!E44</f>
        <v>0</v>
      </c>
      <c r="F44" s="26">
        <f t="shared" si="0"/>
        <v>0</v>
      </c>
      <c r="G44" s="27">
        <f>zbiorówka!G44</f>
        <v>0</v>
      </c>
      <c r="H44" s="22">
        <f t="shared" si="1"/>
        <v>0</v>
      </c>
      <c r="I44" s="19">
        <f t="shared" si="2"/>
        <v>0</v>
      </c>
      <c r="J44" s="29">
        <f t="shared" si="3"/>
        <v>0</v>
      </c>
    </row>
    <row r="45" spans="1:10" s="2" customFormat="1" ht="25.5">
      <c r="A45" s="28">
        <v>41</v>
      </c>
      <c r="B45" s="45" t="str">
        <f>zbiorówka!B45</f>
        <v>Rękawiczki lateksowe</v>
      </c>
      <c r="C45" s="25" t="str">
        <f>zbiorówka!C45</f>
        <v>Rękawice laboratoryjne, cienkie, elastyczne. 100 szt w opakowaniu</v>
      </c>
      <c r="D45" s="54">
        <v>1</v>
      </c>
      <c r="E45" s="26">
        <f>zbiorówka!E45</f>
        <v>0</v>
      </c>
      <c r="F45" s="26">
        <f t="shared" si="0"/>
        <v>0</v>
      </c>
      <c r="G45" s="27">
        <f>zbiorówka!G45</f>
        <v>0</v>
      </c>
      <c r="H45" s="22">
        <f t="shared" si="1"/>
        <v>0</v>
      </c>
      <c r="I45" s="19">
        <f t="shared" si="2"/>
        <v>0</v>
      </c>
      <c r="J45" s="29">
        <f t="shared" si="3"/>
        <v>0</v>
      </c>
    </row>
    <row r="46" spans="1:10" s="2" customFormat="1" ht="38.25">
      <c r="A46" s="28">
        <v>42</v>
      </c>
      <c r="B46" s="45" t="str">
        <f>zbiorówka!B46</f>
        <v>Rękawice do gorących przedmiotów</v>
      </c>
      <c r="C46" s="25" t="str">
        <f>zbiorówka!C46</f>
        <v>Rękawice termiczne wykonane z grubej bawełny frotte, ciepło kontaktowe do 250° C</v>
      </c>
      <c r="D46" s="54">
        <v>10</v>
      </c>
      <c r="E46" s="26">
        <f>zbiorówka!E46</f>
        <v>0</v>
      </c>
      <c r="F46" s="26">
        <f t="shared" si="0"/>
        <v>0</v>
      </c>
      <c r="G46" s="27">
        <f>zbiorówka!G46</f>
        <v>0</v>
      </c>
      <c r="H46" s="22">
        <f t="shared" si="1"/>
        <v>0</v>
      </c>
      <c r="I46" s="19">
        <f t="shared" si="2"/>
        <v>0</v>
      </c>
      <c r="J46" s="29">
        <f t="shared" si="3"/>
        <v>0</v>
      </c>
    </row>
    <row r="47" spans="1:10" s="2" customFormat="1">
      <c r="A47" s="28">
        <v>43</v>
      </c>
      <c r="B47" s="45" t="str">
        <f>zbiorówka!B47</f>
        <v>Parafilm</v>
      </c>
      <c r="C47" s="25" t="str">
        <f>zbiorówka!C47</f>
        <v>Parafilm  do uszczelniania szkła i plastików laboratoryjnych  Szerokość rolki: ok.50 mm Długość rolki: min 75 m</v>
      </c>
      <c r="D47" s="54">
        <v>1</v>
      </c>
      <c r="E47" s="26">
        <f>zbiorówka!E47</f>
        <v>0</v>
      </c>
      <c r="F47" s="26">
        <f t="shared" si="0"/>
        <v>0</v>
      </c>
      <c r="G47" s="27">
        <f>zbiorówka!G47</f>
        <v>0</v>
      </c>
      <c r="H47" s="22">
        <f t="shared" si="1"/>
        <v>0</v>
      </c>
      <c r="I47" s="19">
        <f t="shared" si="2"/>
        <v>0</v>
      </c>
      <c r="J47" s="29">
        <f t="shared" si="3"/>
        <v>0</v>
      </c>
    </row>
    <row r="48" spans="1:10" s="1" customFormat="1" ht="38.25">
      <c r="A48" s="28">
        <v>44</v>
      </c>
      <c r="B48" s="45" t="str">
        <f>zbiorówka!B48</f>
        <v xml:space="preserve">Mata z włókniny chłonnej </v>
      </c>
      <c r="C48" s="25" t="str">
        <f>zbiorówka!C48</f>
        <v>Mata z włókniny chłonnej, absorbująca chemikalia (uniwersalna),wymiar ok.40 cmx50 min 100mat w opakowaniu</v>
      </c>
      <c r="D48" s="54">
        <v>1</v>
      </c>
      <c r="E48" s="26">
        <f>zbiorówka!E48</f>
        <v>0</v>
      </c>
      <c r="F48" s="26">
        <f t="shared" si="0"/>
        <v>0</v>
      </c>
      <c r="G48" s="27">
        <f>zbiorówka!G48</f>
        <v>0</v>
      </c>
      <c r="H48" s="22">
        <f t="shared" si="1"/>
        <v>0</v>
      </c>
      <c r="I48" s="19">
        <f t="shared" si="2"/>
        <v>0</v>
      </c>
      <c r="J48" s="29">
        <f t="shared" si="3"/>
        <v>0</v>
      </c>
    </row>
    <row r="49" spans="1:10" ht="76.5">
      <c r="A49" s="28">
        <v>45</v>
      </c>
      <c r="B49" s="45" t="str">
        <f>zbiorówka!B49</f>
        <v>Palnik Bunsena (z wkładami wymiennymi)</v>
      </c>
      <c r="C49" s="25" t="str">
        <f>zbiorówka!C49</f>
        <v>W zestawie:
Palnik laboratoryjny
Kartusz gazowy
Dane techniczne:
Temperatura płomienia 1700oC
Kartusz 230g / 410 ml30% propan , 70% butan</v>
      </c>
      <c r="D49" s="54">
        <v>6</v>
      </c>
      <c r="E49" s="26">
        <f>zbiorówka!E49</f>
        <v>0</v>
      </c>
      <c r="F49" s="26">
        <f t="shared" ref="F49:F51" si="4">E49*D49</f>
        <v>0</v>
      </c>
      <c r="G49" s="27">
        <f>zbiorówka!G49</f>
        <v>0</v>
      </c>
      <c r="H49" s="22">
        <f t="shared" ref="H49:H51" si="5">J49-F49</f>
        <v>0</v>
      </c>
      <c r="I49" s="19">
        <f t="shared" ref="I49:I51" si="6">E49*G49%+E49</f>
        <v>0</v>
      </c>
      <c r="J49" s="29">
        <f t="shared" ref="J49:J51" si="7">I49*D49</f>
        <v>0</v>
      </c>
    </row>
    <row r="50" spans="1:10" ht="34.5" customHeight="1">
      <c r="A50" s="28">
        <v>46</v>
      </c>
      <c r="B50" s="45" t="str">
        <f>zbiorówka!B50</f>
        <v>Czasza grzejna</v>
      </c>
      <c r="C50" s="25" t="str">
        <f>zbiorówka!C50</f>
        <v>Elektryczny płaszcz grzewczy z regulacją mocy, do max 4500C</v>
      </c>
      <c r="D50" s="54">
        <v>2</v>
      </c>
      <c r="E50" s="26">
        <f>zbiorówka!E50</f>
        <v>0</v>
      </c>
      <c r="F50" s="26">
        <f t="shared" si="4"/>
        <v>0</v>
      </c>
      <c r="G50" s="27">
        <f>zbiorówka!G50</f>
        <v>0</v>
      </c>
      <c r="H50" s="22">
        <f t="shared" si="5"/>
        <v>0</v>
      </c>
      <c r="I50" s="19">
        <f t="shared" si="6"/>
        <v>0</v>
      </c>
      <c r="J50" s="29">
        <f t="shared" si="7"/>
        <v>0</v>
      </c>
    </row>
    <row r="51" spans="1:10" ht="64.5" thickBot="1">
      <c r="A51" s="30">
        <v>47</v>
      </c>
      <c r="B51" s="46" t="str">
        <f>zbiorówka!B51</f>
        <v>Butla z kranikiem do wody destylowanej (10l)</v>
      </c>
      <c r="C51" s="37" t="str">
        <f>zbiorówka!C51</f>
        <v>Butla do wody destylowanej z kranem, pojemność 10l, z tworzywa, szyja gwintowana z nakrętką, uchwyt do przenoszenia</v>
      </c>
      <c r="D51" s="55">
        <v>1</v>
      </c>
      <c r="E51" s="38">
        <f>zbiorówka!E51</f>
        <v>0</v>
      </c>
      <c r="F51" s="38">
        <f t="shared" si="4"/>
        <v>0</v>
      </c>
      <c r="G51" s="39">
        <f>zbiorówka!G51</f>
        <v>0</v>
      </c>
      <c r="H51" s="35">
        <f t="shared" si="5"/>
        <v>0</v>
      </c>
      <c r="I51" s="33">
        <f t="shared" si="6"/>
        <v>0</v>
      </c>
      <c r="J51" s="36">
        <f t="shared" si="7"/>
        <v>0</v>
      </c>
    </row>
    <row r="52" spans="1:10">
      <c r="F52" s="9">
        <f>SUM(F5:F51)</f>
        <v>0</v>
      </c>
      <c r="H52" s="9">
        <f>SUM(H5:H51)</f>
        <v>0</v>
      </c>
      <c r="J52" s="9">
        <f>SUM(J5:J51)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5" orientation="portrait" r:id="rId1"/>
  <headerFooter>
    <oddHeader>&amp;L13/PN/J/2019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70" zoomScaleNormal="70" workbookViewId="0">
      <pane ySplit="4" topLeftCell="A5" activePane="bottomLeft" state="frozen"/>
      <selection activeCell="N13" sqref="N13"/>
      <selection pane="bottomLeft" activeCell="N13" sqref="N13"/>
    </sheetView>
  </sheetViews>
  <sheetFormatPr defaultColWidth="9" defaultRowHeight="14.25"/>
  <cols>
    <col min="1" max="1" width="5.625" style="7" customWidth="1"/>
    <col min="2" max="2" width="13.625" style="47" customWidth="1"/>
    <col min="3" max="3" width="96.125" style="7" customWidth="1"/>
    <col min="4" max="4" width="10.625" style="7" customWidth="1"/>
    <col min="5" max="5" width="11.875" style="7" customWidth="1"/>
    <col min="6" max="6" width="12" style="7" customWidth="1"/>
    <col min="7" max="7" width="10.25" style="8" bestFit="1" customWidth="1"/>
    <col min="8" max="8" width="12.25" style="7" customWidth="1"/>
    <col min="9" max="9" width="11.75" style="7" customWidth="1"/>
    <col min="10" max="10" width="12.125" style="7" bestFit="1" customWidth="1"/>
    <col min="11" max="16384" width="9" style="7"/>
  </cols>
  <sheetData>
    <row r="1" spans="1:10" s="5" customFormat="1" ht="15">
      <c r="A1" s="4"/>
      <c r="B1" s="40"/>
      <c r="C1" s="95" t="s">
        <v>9</v>
      </c>
      <c r="D1" s="95"/>
      <c r="E1" s="95"/>
      <c r="F1" s="95"/>
      <c r="G1" s="95"/>
      <c r="H1" s="95"/>
      <c r="I1" s="95"/>
      <c r="J1" s="95"/>
    </row>
    <row r="2" spans="1:10" s="5" customFormat="1" ht="15">
      <c r="A2" s="6"/>
      <c r="B2" s="41"/>
      <c r="C2" s="95" t="s">
        <v>19</v>
      </c>
      <c r="D2" s="95"/>
      <c r="E2" s="95"/>
      <c r="F2" s="95"/>
      <c r="G2" s="95"/>
      <c r="H2" s="95"/>
      <c r="I2" s="95"/>
      <c r="J2" s="95"/>
    </row>
    <row r="3" spans="1:10" s="5" customFormat="1" ht="15.75" thickBot="1">
      <c r="A3" s="6"/>
      <c r="B3" s="41"/>
      <c r="C3" s="10"/>
      <c r="D3" s="94"/>
      <c r="E3" s="94"/>
      <c r="F3" s="94"/>
      <c r="G3" s="11"/>
      <c r="H3" s="11"/>
      <c r="I3" s="11"/>
    </row>
    <row r="4" spans="1:10" customFormat="1" ht="38.25">
      <c r="A4" s="12"/>
      <c r="B4" s="42"/>
      <c r="C4" s="13"/>
      <c r="D4" s="13" t="s">
        <v>3</v>
      </c>
      <c r="E4" s="14" t="s">
        <v>4</v>
      </c>
      <c r="F4" s="14" t="s">
        <v>5</v>
      </c>
      <c r="G4" s="15" t="s">
        <v>6</v>
      </c>
      <c r="H4" s="15" t="s">
        <v>18</v>
      </c>
      <c r="I4" s="14" t="s">
        <v>7</v>
      </c>
      <c r="J4" s="16" t="s">
        <v>8</v>
      </c>
    </row>
    <row r="5" spans="1:10" s="2" customFormat="1" ht="51">
      <c r="A5" s="28">
        <v>1</v>
      </c>
      <c r="B5" s="45" t="str">
        <f>zbiorówka!B5</f>
        <v>Chemia - Zestaw do doświadczeń chemicznych</v>
      </c>
      <c r="C5" s="25" t="str">
        <f>zbiorówka!C5</f>
        <v>Zestaw szkła i sprzętu laboratoryjnego dla grupy 2-4 osób do doświadczeń z chemii dostosowany do wykonania doświadczeń odpowiadających podstawie programowej dla szkół podstawowych. Zestaw w opakowaniu przenośnym, wyłożony gąbką.</v>
      </c>
      <c r="D5" s="58">
        <v>1</v>
      </c>
      <c r="E5" s="26">
        <f>zbiorówka!E5</f>
        <v>0</v>
      </c>
      <c r="F5" s="26">
        <f>E5*D5</f>
        <v>0</v>
      </c>
      <c r="G5" s="27">
        <f>zbiorówka!G5</f>
        <v>0</v>
      </c>
      <c r="H5" s="22">
        <f>J5-F5</f>
        <v>0</v>
      </c>
      <c r="I5" s="19">
        <f>E5*G5%+E5</f>
        <v>0</v>
      </c>
      <c r="J5" s="29">
        <f>I5*D5</f>
        <v>0</v>
      </c>
    </row>
    <row r="6" spans="1:10" s="2" customFormat="1" ht="51">
      <c r="A6" s="28">
        <v>2</v>
      </c>
      <c r="B6" s="45" t="str">
        <f>zbiorówka!B6</f>
        <v>Elektrochemia - Zestaw do ćwiczeń z elektrochemii</v>
      </c>
      <c r="C6" s="25" t="str">
        <f>zbiorówka!C6</f>
        <v xml:space="preserve"> Zestaw do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podstawowych.</v>
      </c>
      <c r="D6" s="58">
        <v>1</v>
      </c>
      <c r="E6" s="26">
        <f>zbiorówka!E6</f>
        <v>0</v>
      </c>
      <c r="F6" s="26">
        <f t="shared" ref="F6:F48" si="0">E6*D6</f>
        <v>0</v>
      </c>
      <c r="G6" s="27">
        <f>zbiorówka!G6</f>
        <v>0</v>
      </c>
      <c r="H6" s="22">
        <f t="shared" ref="H6:H48" si="1">J6-F6</f>
        <v>0</v>
      </c>
      <c r="I6" s="19">
        <f t="shared" ref="I6:I48" si="2">E6*G6%+E6</f>
        <v>0</v>
      </c>
      <c r="J6" s="29">
        <f t="shared" ref="J6:J48" si="3">I6*D6</f>
        <v>0</v>
      </c>
    </row>
    <row r="7" spans="1:10" s="2" customFormat="1" ht="38.25">
      <c r="A7" s="28">
        <v>3</v>
      </c>
      <c r="B7" s="45" t="str">
        <f>zbiorówka!B7</f>
        <v>Przyrząd do elektrolizy</v>
      </c>
      <c r="C7" s="25" t="str">
        <f>zbiorówka!C7</f>
        <v>Przyrząd do elektrolizy w postaci dwóch elektrod osadzonych na
wyprofilowanych ramionach przewodzących umieszczonych na wspornikach w pojemniku plastikowym, w dole pojemnika gniazda przewodów bananowych</v>
      </c>
      <c r="D7" s="58">
        <v>1</v>
      </c>
      <c r="E7" s="26">
        <f>zbiorówka!E7</f>
        <v>0</v>
      </c>
      <c r="F7" s="26">
        <f t="shared" si="0"/>
        <v>0</v>
      </c>
      <c r="G7" s="27">
        <f>zbiorówka!G7</f>
        <v>0</v>
      </c>
      <c r="H7" s="22">
        <f t="shared" si="1"/>
        <v>0</v>
      </c>
      <c r="I7" s="19">
        <f t="shared" si="2"/>
        <v>0</v>
      </c>
      <c r="J7" s="29">
        <f t="shared" si="3"/>
        <v>0</v>
      </c>
    </row>
    <row r="8" spans="1:10" s="2" customFormat="1" ht="38.25">
      <c r="A8" s="28">
        <v>4</v>
      </c>
      <c r="B8" s="45" t="str">
        <f>zbiorówka!B8</f>
        <v>Zestaw do ćwiczeń z elektrolizy</v>
      </c>
      <c r="C8" s="25" t="str">
        <f>zbiorówka!C8</f>
        <v>Zestaw do ćwiczeń z elektrolizy. W zestawie: podstawka do statywu z gniazdami zasilającymi, statyw, naczynie szklane, uchwyt do probówek, probówki (min.2szt.), elektrody, przewody. Zestaw w plastikowej walizce.</v>
      </c>
      <c r="D8" s="58">
        <v>1</v>
      </c>
      <c r="E8" s="26">
        <f>zbiorówka!E8</f>
        <v>0</v>
      </c>
      <c r="F8" s="26">
        <f t="shared" si="0"/>
        <v>0</v>
      </c>
      <c r="G8" s="27">
        <f>zbiorówka!G8</f>
        <v>0</v>
      </c>
      <c r="H8" s="22">
        <f t="shared" si="1"/>
        <v>0</v>
      </c>
      <c r="I8" s="19">
        <f t="shared" si="2"/>
        <v>0</v>
      </c>
      <c r="J8" s="29">
        <f t="shared" si="3"/>
        <v>0</v>
      </c>
    </row>
    <row r="9" spans="1:10" s="2" customFormat="1" ht="76.5">
      <c r="A9" s="28">
        <v>5</v>
      </c>
      <c r="B9" s="45" t="str">
        <f>zbiorówka!B9</f>
        <v>Walizka Ekobadacza do obserwacji oraz badania wód i ph gleb</v>
      </c>
      <c r="C9" s="25" t="str">
        <f>zbiorówka!C9</f>
        <v>Zestaw dydaktyczny do analizy składu chemicznego wody i gleby. W zestawie: 1.szcegółowa instrukcja opisująca metodykę i standardy badań, 2.Kwasomierz Helliga (płytka i płyn), 3. Lupa, 5.Strzykawki: 5ml, 10 ml, 6.Bibuły osuszające 7. Probówki okrągłodenna, probówki płaskodenne z korkami (3szt), 8.Stojak do probówek 9.Łyżeczki do poboru: gleby (1szt), substancji sypkich (3szt.), 10. Komplet (ok.15szt) mianowanych roztworów wskaźników 11. Siateczka do usuwania zanieczyszczeń przy poborze wody 12. Skale wyników badań - barwne, zalaminowane. Zapakowane w przenośny pojemnik plastikowy.</v>
      </c>
      <c r="D9" s="58">
        <v>1</v>
      </c>
      <c r="E9" s="26">
        <f>zbiorówka!E9</f>
        <v>0</v>
      </c>
      <c r="F9" s="26">
        <f t="shared" si="0"/>
        <v>0</v>
      </c>
      <c r="G9" s="27">
        <f>zbiorówka!G9</f>
        <v>0</v>
      </c>
      <c r="H9" s="22">
        <f t="shared" si="1"/>
        <v>0</v>
      </c>
      <c r="I9" s="19">
        <f t="shared" si="2"/>
        <v>0</v>
      </c>
      <c r="J9" s="29">
        <f t="shared" si="3"/>
        <v>0</v>
      </c>
    </row>
    <row r="10" spans="1:10" s="2" customFormat="1" ht="25.5">
      <c r="A10" s="28">
        <v>6</v>
      </c>
      <c r="B10" s="45" t="str">
        <f>zbiorówka!B10</f>
        <v>Próbki paliw - rodzaje paliw</v>
      </c>
      <c r="C10" s="25" t="str">
        <f>zbiorówka!C10</f>
        <v>Zestaw 12 próbek paliw zapakowanych w walizkę/gablotkę z opisem paliw</v>
      </c>
      <c r="D10" s="58">
        <v>1</v>
      </c>
      <c r="E10" s="26">
        <f>zbiorówka!E10</f>
        <v>0</v>
      </c>
      <c r="F10" s="26">
        <f t="shared" si="0"/>
        <v>0</v>
      </c>
      <c r="G10" s="27">
        <f>zbiorówka!G10</f>
        <v>0</v>
      </c>
      <c r="H10" s="22">
        <f t="shared" si="1"/>
        <v>0</v>
      </c>
      <c r="I10" s="19">
        <f t="shared" si="2"/>
        <v>0</v>
      </c>
      <c r="J10" s="29">
        <f t="shared" si="3"/>
        <v>0</v>
      </c>
    </row>
    <row r="11" spans="1:10" s="2" customFormat="1" ht="25.5">
      <c r="A11" s="28">
        <v>7</v>
      </c>
      <c r="B11" s="45" t="str">
        <f>zbiorówka!B11</f>
        <v>Metale i ich stopy</v>
      </c>
      <c r="C11" s="25" t="str">
        <f>zbiorówka!C11</f>
        <v>Zestaw min. 12 płytek z różnych metali i ich stopów, z ich oznaczeniami/nazwami. Płytki w opakowaniu - walizka/skrzynka.</v>
      </c>
      <c r="D11" s="58">
        <v>1</v>
      </c>
      <c r="E11" s="26">
        <f>zbiorówka!E11</f>
        <v>0</v>
      </c>
      <c r="F11" s="26">
        <f t="shared" si="0"/>
        <v>0</v>
      </c>
      <c r="G11" s="27">
        <f>zbiorówka!G11</f>
        <v>0</v>
      </c>
      <c r="H11" s="22">
        <f t="shared" si="1"/>
        <v>0</v>
      </c>
      <c r="I11" s="19">
        <f t="shared" si="2"/>
        <v>0</v>
      </c>
      <c r="J11" s="29">
        <f t="shared" si="3"/>
        <v>0</v>
      </c>
    </row>
    <row r="12" spans="1:10" s="2" customFormat="1" ht="51">
      <c r="A12" s="28">
        <v>8</v>
      </c>
      <c r="B12" s="45" t="str">
        <f>zbiorówka!B12</f>
        <v>Suszarka do próbówek z tacką do ociekania</v>
      </c>
      <c r="C12" s="25" t="str">
        <f>zbiorówka!C12</f>
        <v>Suszarka do próbówek z tacką do ociekania. Końcówki prętów zabezpieczone gumkami. Wymiary orientacyjne: Wysokość ok 45cm, Szerokość: ok35cm, Głębokość: ok15cm</v>
      </c>
      <c r="D12" s="58">
        <v>6</v>
      </c>
      <c r="E12" s="26">
        <f>zbiorówka!E12</f>
        <v>0</v>
      </c>
      <c r="F12" s="26">
        <f t="shared" si="0"/>
        <v>0</v>
      </c>
      <c r="G12" s="27">
        <f>zbiorówka!G12</f>
        <v>0</v>
      </c>
      <c r="H12" s="22">
        <f t="shared" si="1"/>
        <v>0</v>
      </c>
      <c r="I12" s="19">
        <f t="shared" si="2"/>
        <v>0</v>
      </c>
      <c r="J12" s="29">
        <f t="shared" si="3"/>
        <v>0</v>
      </c>
    </row>
    <row r="13" spans="1:10" s="2" customFormat="1" ht="51">
      <c r="A13" s="28">
        <v>9</v>
      </c>
      <c r="B13" s="45" t="str">
        <f>zbiorówka!B13</f>
        <v>Taca do przenoszenia próbówek i odczynników</v>
      </c>
      <c r="C13" s="25" t="str">
        <f>zbiorówka!C13</f>
        <v>Plastikowy pojemnik z uchwytami, po bokach otwory na probówki: 6 otworówxok.20mm, 8otworówxok.16mm, 8otworówxok.8mm Wymiary pojemnika ok.: 30x10x20cm</v>
      </c>
      <c r="D13" s="58">
        <v>6</v>
      </c>
      <c r="E13" s="26">
        <f>zbiorówka!E13</f>
        <v>0</v>
      </c>
      <c r="F13" s="26">
        <f t="shared" si="0"/>
        <v>0</v>
      </c>
      <c r="G13" s="27">
        <f>zbiorówka!G13</f>
        <v>0</v>
      </c>
      <c r="H13" s="22">
        <f t="shared" si="1"/>
        <v>0</v>
      </c>
      <c r="I13" s="19">
        <f t="shared" si="2"/>
        <v>0</v>
      </c>
      <c r="J13" s="29">
        <f t="shared" si="3"/>
        <v>0</v>
      </c>
    </row>
    <row r="14" spans="1:10" s="2" customFormat="1" ht="25.5">
      <c r="A14" s="28">
        <v>10</v>
      </c>
      <c r="B14" s="45" t="str">
        <f>zbiorówka!B14</f>
        <v>Termometr -10 do 110 C</v>
      </c>
      <c r="C14" s="25" t="str">
        <f>zbiorówka!C14</f>
        <v>Termometr alkoholowy. Zakres pomiaru od -10 do 110 0C.</v>
      </c>
      <c r="D14" s="58">
        <v>6</v>
      </c>
      <c r="E14" s="26">
        <f>zbiorówka!E14</f>
        <v>0</v>
      </c>
      <c r="F14" s="26">
        <f t="shared" si="0"/>
        <v>0</v>
      </c>
      <c r="G14" s="27">
        <f>zbiorówka!G14</f>
        <v>0</v>
      </c>
      <c r="H14" s="22">
        <f t="shared" si="1"/>
        <v>0</v>
      </c>
      <c r="I14" s="19">
        <f t="shared" si="2"/>
        <v>0</v>
      </c>
      <c r="J14" s="29">
        <f t="shared" si="3"/>
        <v>0</v>
      </c>
    </row>
    <row r="15" spans="1:10" s="2" customFormat="1" ht="25.5">
      <c r="A15" s="28">
        <v>11</v>
      </c>
      <c r="B15" s="45" t="str">
        <f>zbiorówka!B15</f>
        <v xml:space="preserve">Aparat Hoffmana </v>
      </c>
      <c r="C15" s="25" t="str">
        <f>zbiorówka!C15</f>
        <v>Przyrząd (tzw. Eudiometrem Hofmanna) - statyw z trzema połączonymi ze sobą cylindrami szklanymi (środkowy otwarty, boczne z zaworami, wyposażone w elektrody). W zestawie zasilacz.</v>
      </c>
      <c r="D15" s="58">
        <v>1</v>
      </c>
      <c r="E15" s="26">
        <f>zbiorówka!E15</f>
        <v>0</v>
      </c>
      <c r="F15" s="26">
        <f t="shared" si="0"/>
        <v>0</v>
      </c>
      <c r="G15" s="27">
        <f>zbiorówka!G15</f>
        <v>0</v>
      </c>
      <c r="H15" s="22">
        <f t="shared" si="1"/>
        <v>0</v>
      </c>
      <c r="I15" s="19">
        <f t="shared" si="2"/>
        <v>0</v>
      </c>
      <c r="J15" s="29">
        <f t="shared" si="3"/>
        <v>0</v>
      </c>
    </row>
    <row r="16" spans="1:10" s="2" customFormat="1" ht="38.25">
      <c r="A16" s="28">
        <v>12</v>
      </c>
      <c r="B16" s="45" t="str">
        <f>zbiorówka!B16</f>
        <v>Zestaw do ekstrakcji ze statywem</v>
      </c>
      <c r="C16" s="25" t="str">
        <f>zbiorówka!C16</f>
        <v>W skład zestawu wchodzi: ekstraktor, chłodnica, kolba płaskodenna, trójnóg, siatka z krążkiem ceramicznym, palnik spirytusowy, wąż 2szt., łapy i łączniki do zmontowania zestawu, Opakowanie plastikowe wyłożone pianką.</v>
      </c>
      <c r="D16" s="58">
        <v>1</v>
      </c>
      <c r="E16" s="26">
        <f>zbiorówka!E16</f>
        <v>0</v>
      </c>
      <c r="F16" s="26">
        <f t="shared" si="0"/>
        <v>0</v>
      </c>
      <c r="G16" s="27">
        <f>zbiorówka!G16</f>
        <v>0</v>
      </c>
      <c r="H16" s="22">
        <f t="shared" si="1"/>
        <v>0</v>
      </c>
      <c r="I16" s="19">
        <f t="shared" si="2"/>
        <v>0</v>
      </c>
      <c r="J16" s="29">
        <f t="shared" si="3"/>
        <v>0</v>
      </c>
    </row>
    <row r="17" spans="1:10" s="2" customFormat="1" ht="38.25">
      <c r="A17" s="28">
        <v>13</v>
      </c>
      <c r="B17" s="45" t="str">
        <f>zbiorówka!B17</f>
        <v>Zestaw do wytwarzania gazu</v>
      </c>
      <c r="C17" s="25" t="str">
        <f>zbiorówka!C17</f>
        <v>W skład zestawu wchodzi (przykładowo): butelka do wytwarzania gazu, biureta do pobierania gazu, trójnóg, siatka z krążkiem ceramicznym, palnik spirytusowy, wąż 2szt., łapy i łączniki do zmontowania zestawu, Opakowanie - pojemnik plastikowy wyłożony pianką.</v>
      </c>
      <c r="D17" s="58">
        <v>1</v>
      </c>
      <c r="E17" s="26">
        <f>zbiorówka!E17</f>
        <v>0</v>
      </c>
      <c r="F17" s="26">
        <f t="shared" si="0"/>
        <v>0</v>
      </c>
      <c r="G17" s="27">
        <f>zbiorówka!G17</f>
        <v>0</v>
      </c>
      <c r="H17" s="22">
        <f t="shared" si="1"/>
        <v>0</v>
      </c>
      <c r="I17" s="19">
        <f t="shared" si="2"/>
        <v>0</v>
      </c>
      <c r="J17" s="29">
        <f t="shared" si="3"/>
        <v>0</v>
      </c>
    </row>
    <row r="18" spans="1:10" s="2" customFormat="1" ht="38.25">
      <c r="A18" s="28">
        <v>14</v>
      </c>
      <c r="B18" s="45" t="str">
        <f>zbiorówka!B18</f>
        <v xml:space="preserve">Zestaw do destylacji ze statywem </v>
      </c>
      <c r="C18" s="25" t="str">
        <f>zbiorówka!C18</f>
        <v>W skład zestawu wchodzi (przykładowo): statyw, chłodnica z nasadką, wąż 2szt., kolba destylacyjna orągłodenna, łapy zaciskowej łączniki do zmontowania zestawu, trójnóg, siatka z krążkiem ceramicznym, palnik.</v>
      </c>
      <c r="D18" s="58">
        <v>3</v>
      </c>
      <c r="E18" s="26">
        <f>zbiorówka!E18</f>
        <v>0</v>
      </c>
      <c r="F18" s="26">
        <f t="shared" si="0"/>
        <v>0</v>
      </c>
      <c r="G18" s="27">
        <f>zbiorówka!G18</f>
        <v>0</v>
      </c>
      <c r="H18" s="22">
        <f t="shared" si="1"/>
        <v>0</v>
      </c>
      <c r="I18" s="19">
        <f t="shared" si="2"/>
        <v>0</v>
      </c>
      <c r="J18" s="29">
        <f t="shared" si="3"/>
        <v>0</v>
      </c>
    </row>
    <row r="19" spans="1:10" s="2" customFormat="1" ht="165.75">
      <c r="A19" s="28">
        <v>15</v>
      </c>
      <c r="B19" s="45" t="str">
        <f>zbiorówka!B19</f>
        <v xml:space="preserve">Komplet szkła wersja rozbudowana </v>
      </c>
      <c r="C19" s="25" t="str">
        <f>zbiorówka!C19</f>
        <v>Komplet szkła laboratoryjnego, wyposażenie pracowni w szkole podstawowej, zgodny z podstawą programową - w zestawie (przykładowo): 1. Chłodnica Liebiga - 1 szt. 2. Kolba destylacyjna 100 ml - 1 szt. 3. Kolba płaskodenna 250 ml - 1 szt. 4. Kolba stożkowa 200 ml - 2 szt. 5. Krystalizator z wlewem - 2 szt. 6. Lejek szklany - 1 szt. 7. Moździerz porcelanowy z tłuczkiem - 1 szt. 8. Parownica porcelanowa - 1 szt. 9. Pipeta miarowa 5 ml - 1 szt. 10. Cylinder miarowy 100 ml - 1 szt.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rurek o różnych przekrojach i długościach, proste, zgięte - różne kąty, dwukrotnie zgięte, kapilarne 20. Rurka gumowa- 1 szt.
21. Korki gumowe różne min. 10 szt 22. Szkiełko zegarkowe - 4 szt. 23. Zlewka: 250 ml - 1 szt.niska; 100 ml - 1 szt.; wysoka 250 ml - 1 szt.24. Tryskawka - 1 szt. 25. Termometr  0 - 200 st.C - 1 szt.26. Butla laboratoryjna 100 ml - 2 szt.27. Probówka z tubusem  - 1 szt.28. Rozdzielacz cylindryczny 50 ml - 1 szt.</v>
      </c>
      <c r="D19" s="58">
        <v>3</v>
      </c>
      <c r="E19" s="26">
        <f>zbiorówka!E19</f>
        <v>0</v>
      </c>
      <c r="F19" s="26">
        <f t="shared" si="0"/>
        <v>0</v>
      </c>
      <c r="G19" s="27">
        <f>zbiorówka!G19</f>
        <v>0</v>
      </c>
      <c r="H19" s="22">
        <f t="shared" si="1"/>
        <v>0</v>
      </c>
      <c r="I19" s="19">
        <f t="shared" si="2"/>
        <v>0</v>
      </c>
      <c r="J19" s="29">
        <f t="shared" si="3"/>
        <v>0</v>
      </c>
    </row>
    <row r="20" spans="1:10" s="2" customFormat="1" ht="25.5">
      <c r="A20" s="28">
        <v>16</v>
      </c>
      <c r="B20" s="45" t="str">
        <f>zbiorówka!B20</f>
        <v>Rodzaje metali-12 płytek</v>
      </c>
      <c r="C20" s="25" t="str">
        <f>zbiorówka!C20</f>
        <v>Zestaw min. 12 płytek z różnych metali, z oznaczeniami do identyfikacji metalu. Wymiary płytki ok. 50x25mm</v>
      </c>
      <c r="D20" s="58">
        <v>1</v>
      </c>
      <c r="E20" s="26">
        <f>zbiorówka!E20</f>
        <v>0</v>
      </c>
      <c r="F20" s="26">
        <f t="shared" si="0"/>
        <v>0</v>
      </c>
      <c r="G20" s="27">
        <f>zbiorówka!G20</f>
        <v>0</v>
      </c>
      <c r="H20" s="22">
        <f t="shared" si="1"/>
        <v>0</v>
      </c>
      <c r="I20" s="19">
        <f t="shared" si="2"/>
        <v>0</v>
      </c>
      <c r="J20" s="29">
        <f t="shared" si="3"/>
        <v>0</v>
      </c>
    </row>
    <row r="21" spans="1:10" s="2" customFormat="1" ht="25.5">
      <c r="A21" s="28">
        <v>17</v>
      </c>
      <c r="B21" s="45" t="str">
        <f>zbiorówka!B21</f>
        <v>Palnik spirytusowy</v>
      </c>
      <c r="C21" s="25" t="str">
        <f>zbiorówka!C21</f>
        <v xml:space="preserve">Palnik alkoholowy, spirytusowy. Pojemność 100ml.  </v>
      </c>
      <c r="D21" s="58">
        <v>6</v>
      </c>
      <c r="E21" s="26">
        <f>zbiorówka!E21</f>
        <v>0</v>
      </c>
      <c r="F21" s="26">
        <f t="shared" si="0"/>
        <v>0</v>
      </c>
      <c r="G21" s="27">
        <f>zbiorówka!G21</f>
        <v>0</v>
      </c>
      <c r="H21" s="22">
        <f t="shared" si="1"/>
        <v>0</v>
      </c>
      <c r="I21" s="19">
        <f t="shared" si="2"/>
        <v>0</v>
      </c>
      <c r="J21" s="29">
        <f t="shared" si="3"/>
        <v>0</v>
      </c>
    </row>
    <row r="22" spans="1:10" s="2" customFormat="1" ht="51">
      <c r="A22" s="28">
        <v>18</v>
      </c>
      <c r="B22" s="45" t="str">
        <f>zbiorówka!B22</f>
        <v>Szkolny model atomu</v>
      </c>
      <c r="C22" s="25" t="str">
        <f>zbiorówka!C22</f>
        <v>Model atomu wg Bohra- skład zestawu wchodzą:
-pudełko: pokrywka i podstawa -  z oznaczonymi powłokami elektronowymi
- 90 krążków 30 oznaczonych "+", 30 "-" i 30 gładkich
-instrukcja wraz z ćwiczeniami</v>
      </c>
      <c r="D22" s="58">
        <v>15</v>
      </c>
      <c r="E22" s="26">
        <f>zbiorówka!E22</f>
        <v>0</v>
      </c>
      <c r="F22" s="26">
        <f t="shared" si="0"/>
        <v>0</v>
      </c>
      <c r="G22" s="27">
        <f>zbiorówka!G22</f>
        <v>0</v>
      </c>
      <c r="H22" s="22">
        <f t="shared" si="1"/>
        <v>0</v>
      </c>
      <c r="I22" s="19">
        <f t="shared" si="2"/>
        <v>0</v>
      </c>
      <c r="J22" s="29">
        <f t="shared" si="3"/>
        <v>0</v>
      </c>
    </row>
    <row r="23" spans="1:10" s="2" customFormat="1" ht="25.5">
      <c r="A23" s="28">
        <v>19</v>
      </c>
      <c r="B23" s="45" t="str">
        <f>zbiorówka!B23</f>
        <v>Model atomu 3D</v>
      </c>
      <c r="C23" s="25" t="str">
        <f>zbiorówka!C23</f>
        <v>Trójwymiarowy model przekroju atomu, z orbitami elektronowe w postaci chmur elektronów. Wymiary: Średnica atomu: ok 30cm Wysokość modelu: ok 40cm</v>
      </c>
      <c r="D23" s="58">
        <v>1</v>
      </c>
      <c r="E23" s="26">
        <f>zbiorówka!E23</f>
        <v>0</v>
      </c>
      <c r="F23" s="26">
        <f t="shared" si="0"/>
        <v>0</v>
      </c>
      <c r="G23" s="27">
        <f>zbiorówka!G23</f>
        <v>0</v>
      </c>
      <c r="H23" s="22">
        <f t="shared" si="1"/>
        <v>0</v>
      </c>
      <c r="I23" s="19">
        <f t="shared" si="2"/>
        <v>0</v>
      </c>
      <c r="J23" s="29">
        <f t="shared" si="3"/>
        <v>0</v>
      </c>
    </row>
    <row r="24" spans="1:10" s="2" customFormat="1" ht="25.5">
      <c r="A24" s="28">
        <v>20</v>
      </c>
      <c r="B24" s="45" t="str">
        <f>zbiorówka!B24</f>
        <v>Model fullerenu C60</v>
      </c>
      <c r="C24" s="25" t="str">
        <f>zbiorówka!C24</f>
        <v>Model cząsteczki fullerenu C60 -  wymiar min 25 cm.</v>
      </c>
      <c r="D24" s="58">
        <v>1</v>
      </c>
      <c r="E24" s="26">
        <f>zbiorówka!E24</f>
        <v>0</v>
      </c>
      <c r="F24" s="26">
        <f t="shared" si="0"/>
        <v>0</v>
      </c>
      <c r="G24" s="27">
        <f>zbiorówka!G24</f>
        <v>0</v>
      </c>
      <c r="H24" s="22">
        <f t="shared" si="1"/>
        <v>0</v>
      </c>
      <c r="I24" s="19">
        <f t="shared" si="2"/>
        <v>0</v>
      </c>
      <c r="J24" s="29">
        <f t="shared" si="3"/>
        <v>0</v>
      </c>
    </row>
    <row r="25" spans="1:10" s="2" customFormat="1">
      <c r="A25" s="28">
        <v>21</v>
      </c>
      <c r="B25" s="45" t="str">
        <f>zbiorówka!B25</f>
        <v>Model grafitu</v>
      </c>
      <c r="C25" s="25" t="str">
        <f>zbiorówka!C25</f>
        <v>Model przedstawiający strukturę  grafitu (min. 3 warstwy)</v>
      </c>
      <c r="D25" s="58">
        <v>1</v>
      </c>
      <c r="E25" s="26">
        <f>zbiorówka!E25</f>
        <v>0</v>
      </c>
      <c r="F25" s="26">
        <f t="shared" si="0"/>
        <v>0</v>
      </c>
      <c r="G25" s="27">
        <f>zbiorówka!G25</f>
        <v>0</v>
      </c>
      <c r="H25" s="22">
        <f t="shared" si="1"/>
        <v>0</v>
      </c>
      <c r="I25" s="19">
        <f t="shared" si="2"/>
        <v>0</v>
      </c>
      <c r="J25" s="29">
        <f t="shared" si="3"/>
        <v>0</v>
      </c>
    </row>
    <row r="26" spans="1:10" s="2" customFormat="1" ht="25.5">
      <c r="A26" s="28">
        <v>22</v>
      </c>
      <c r="B26" s="45" t="str">
        <f>zbiorówka!B26</f>
        <v>Model chlorku-sodu</v>
      </c>
      <c r="C26" s="25" t="str">
        <f>zbiorówka!C26</f>
        <v>Model przedstawiający strukturę krystaliczną NaCl - jony chloru i sodu w różnych kolorach</v>
      </c>
      <c r="D26" s="58">
        <v>1</v>
      </c>
      <c r="E26" s="26">
        <f>zbiorówka!E26</f>
        <v>0</v>
      </c>
      <c r="F26" s="26">
        <f t="shared" si="0"/>
        <v>0</v>
      </c>
      <c r="G26" s="27">
        <f>zbiorówka!G26</f>
        <v>0</v>
      </c>
      <c r="H26" s="22">
        <f t="shared" si="1"/>
        <v>0</v>
      </c>
      <c r="I26" s="19">
        <f t="shared" si="2"/>
        <v>0</v>
      </c>
      <c r="J26" s="29">
        <f t="shared" si="3"/>
        <v>0</v>
      </c>
    </row>
    <row r="27" spans="1:10" s="2" customFormat="1" ht="38.25">
      <c r="A27" s="28">
        <v>23</v>
      </c>
      <c r="B27" s="45" t="str">
        <f>zbiorówka!B27</f>
        <v>Model kryształu diamentu</v>
      </c>
      <c r="C27" s="25" t="str">
        <f>zbiorówka!C27</f>
        <v>Model przedstawiający strukturę krystaliczną diamentu.</v>
      </c>
      <c r="D27" s="58">
        <v>1</v>
      </c>
      <c r="E27" s="26">
        <f>zbiorówka!E27</f>
        <v>0</v>
      </c>
      <c r="F27" s="26">
        <f t="shared" si="0"/>
        <v>0</v>
      </c>
      <c r="G27" s="27">
        <f>zbiorówka!G27</f>
        <v>0</v>
      </c>
      <c r="H27" s="22">
        <f t="shared" si="1"/>
        <v>0</v>
      </c>
      <c r="I27" s="19">
        <f t="shared" si="2"/>
        <v>0</v>
      </c>
      <c r="J27" s="29">
        <f t="shared" si="3"/>
        <v>0</v>
      </c>
    </row>
    <row r="28" spans="1:10" s="2" customFormat="1" ht="51">
      <c r="A28" s="28">
        <v>24</v>
      </c>
      <c r="B28" s="45" t="str">
        <f>zbiorówka!B28</f>
        <v>Modele atomów - zestaw podstawowy</v>
      </c>
      <c r="C28" s="25" t="str">
        <f>zbiorówka!C28</f>
        <v>Zestaw kulek  i łączników z tworzywa sztucznego, pozwalających na budowę modeli atomów. W zestawie min. 75 różnego rodzaju kulek oraz ok.35 łączników (min 110 elementów).Całość zapakowana w pojemnik</v>
      </c>
      <c r="D28" s="58">
        <v>15</v>
      </c>
      <c r="E28" s="26">
        <f>zbiorówka!E28</f>
        <v>0</v>
      </c>
      <c r="F28" s="26">
        <f t="shared" si="0"/>
        <v>0</v>
      </c>
      <c r="G28" s="27">
        <f>zbiorówka!G28</f>
        <v>0</v>
      </c>
      <c r="H28" s="22">
        <f t="shared" si="1"/>
        <v>0</v>
      </c>
      <c r="I28" s="19">
        <f t="shared" si="2"/>
        <v>0</v>
      </c>
      <c r="J28" s="29">
        <f t="shared" si="3"/>
        <v>0</v>
      </c>
    </row>
    <row r="29" spans="1:10" s="2" customFormat="1" ht="51">
      <c r="A29" s="28">
        <v>25</v>
      </c>
      <c r="B29" s="45" t="str">
        <f>zbiorówka!B29</f>
        <v>Komplet szpatułek i łyżeczek do chemii</v>
      </c>
      <c r="C29" s="25" t="str">
        <f>zbiorówka!C29</f>
        <v xml:space="preserve">Zestaw zawiera co najmniej: 3 szt. różnie zgiętych łyżeczek do spalań oraz 3 szt. różnych rodzajów szpatułek.   </v>
      </c>
      <c r="D29" s="58">
        <v>1</v>
      </c>
      <c r="E29" s="26">
        <f>zbiorówka!E29</f>
        <v>0</v>
      </c>
      <c r="F29" s="26">
        <f t="shared" si="0"/>
        <v>0</v>
      </c>
      <c r="G29" s="27">
        <f>zbiorówka!G29</f>
        <v>0</v>
      </c>
      <c r="H29" s="22">
        <f t="shared" si="1"/>
        <v>0</v>
      </c>
      <c r="I29" s="19">
        <f t="shared" si="2"/>
        <v>0</v>
      </c>
      <c r="J29" s="29">
        <f t="shared" si="3"/>
        <v>0</v>
      </c>
    </row>
    <row r="30" spans="1:10" s="2" customFormat="1" ht="51">
      <c r="A30" s="28">
        <v>26</v>
      </c>
      <c r="B30" s="45" t="str">
        <f>zbiorówka!B30</f>
        <v>Modele atomów - zestaw poszerzony</v>
      </c>
      <c r="C30" s="25" t="str">
        <f>zbiorówka!C30</f>
        <v>Zestaw kulek i łączników z tworzywa sztucznego, pozwalających na budowę modeli atomów. W zestawie min. 350 różnych kulek oraz 180 łączników - łącznie min 530 elementów. Całość zapakowana w pojemnik.</v>
      </c>
      <c r="D30" s="58">
        <v>1</v>
      </c>
      <c r="E30" s="26">
        <f>zbiorówka!E30</f>
        <v>0</v>
      </c>
      <c r="F30" s="26">
        <f t="shared" si="0"/>
        <v>0</v>
      </c>
      <c r="G30" s="27">
        <f>zbiorówka!G30</f>
        <v>0</v>
      </c>
      <c r="H30" s="22">
        <f t="shared" si="1"/>
        <v>0</v>
      </c>
      <c r="I30" s="19">
        <f t="shared" si="2"/>
        <v>0</v>
      </c>
      <c r="J30" s="29">
        <f t="shared" si="3"/>
        <v>0</v>
      </c>
    </row>
    <row r="31" spans="1:10" s="2" customFormat="1" ht="63.75">
      <c r="A31" s="28">
        <v>27</v>
      </c>
      <c r="B31" s="45" t="str">
        <f>zbiorówka!B31</f>
        <v xml:space="preserve">Zestaw odczynników i chemikaliów do nauki chemii w szkołach  </v>
      </c>
      <c r="C31" s="25" t="str">
        <f>zbiorówka!C31</f>
        <v>Zestaw odczynników, wskaźników, chemikaliów, substancji - do nauki chemii zgodnie z podstawą programową szkoły podstawowej. Minimum 50 pozycji.</v>
      </c>
      <c r="D31" s="58">
        <v>1</v>
      </c>
      <c r="E31" s="26">
        <f>zbiorówka!E31</f>
        <v>0</v>
      </c>
      <c r="F31" s="26">
        <f t="shared" si="0"/>
        <v>0</v>
      </c>
      <c r="G31" s="27">
        <f>zbiorówka!G31</f>
        <v>0</v>
      </c>
      <c r="H31" s="22">
        <f t="shared" si="1"/>
        <v>0</v>
      </c>
      <c r="I31" s="19">
        <f t="shared" si="2"/>
        <v>0</v>
      </c>
      <c r="J31" s="29">
        <f t="shared" si="3"/>
        <v>0</v>
      </c>
    </row>
    <row r="32" spans="1:10" s="2" customFormat="1" ht="114.75">
      <c r="A32" s="28">
        <v>28</v>
      </c>
      <c r="B32" s="45" t="str">
        <f>zbiorówka!B32</f>
        <v>Statyw laboratoryjny szkolny z wyposażeniem</v>
      </c>
      <c r="C32" s="25" t="str">
        <f>zbiorówka!C32</f>
        <v>W skład zestawu wchodzą:
- statyw - metalowa podstawa z prętem
- łącznik krzyżowy 5szt.
- łapa do kolb duża
- łapa do kolb mała
-łapa do biuret podwójna
-łapa do chłodnic
-pierścień zamknięty o średnicy ok 9 cm
-pierścień otwarty o średnicy ok 6 cm</v>
      </c>
      <c r="D32" s="58">
        <v>6</v>
      </c>
      <c r="E32" s="26">
        <f>zbiorówka!E32</f>
        <v>0</v>
      </c>
      <c r="F32" s="26">
        <f t="shared" si="0"/>
        <v>0</v>
      </c>
      <c r="G32" s="27">
        <f>zbiorówka!G32</f>
        <v>0</v>
      </c>
      <c r="H32" s="22">
        <f t="shared" si="1"/>
        <v>0</v>
      </c>
      <c r="I32" s="19">
        <f t="shared" si="2"/>
        <v>0</v>
      </c>
      <c r="J32" s="29">
        <f t="shared" si="3"/>
        <v>0</v>
      </c>
    </row>
    <row r="33" spans="1:10" s="2" customFormat="1" ht="63.75">
      <c r="A33" s="28">
        <v>29</v>
      </c>
      <c r="B33" s="45" t="str">
        <f>zbiorówka!B33</f>
        <v>Statyw demonstracyjny</v>
      </c>
      <c r="C33" s="25" t="str">
        <f>zbiorówka!C33</f>
        <v>W skład zestawu wchodzą:
- statyw - metalowa podstawa z prętem
- łącznik krzyżowy min. 5szt.
- łapy do szkła laboratoryjnego - min. 2 szt
-pierścienie o różnych średnicach - 3 szt</v>
      </c>
      <c r="D33" s="58">
        <v>1</v>
      </c>
      <c r="E33" s="26">
        <f>zbiorówka!E33</f>
        <v>0</v>
      </c>
      <c r="F33" s="26">
        <f t="shared" si="0"/>
        <v>0</v>
      </c>
      <c r="G33" s="27">
        <f>zbiorówka!G33</f>
        <v>0</v>
      </c>
      <c r="H33" s="22">
        <f t="shared" si="1"/>
        <v>0</v>
      </c>
      <c r="I33" s="19">
        <f t="shared" si="2"/>
        <v>0</v>
      </c>
      <c r="J33" s="29">
        <f t="shared" si="3"/>
        <v>0</v>
      </c>
    </row>
    <row r="34" spans="1:10" s="2" customFormat="1" ht="51">
      <c r="A34" s="28">
        <v>30</v>
      </c>
      <c r="B34" s="45" t="str">
        <f>zbiorówka!B34</f>
        <v xml:space="preserve">Podnośnik laboratoryjny stal nierdzewna </v>
      </c>
      <c r="C34" s="25" t="str">
        <f>zbiorówka!C34</f>
        <v>Podnośnik mechaniczny - laboratoryjny. Stolik i podstawa wykonane ze stali nierdzewnej. Płynna regulacja wysokości. Zakres regulacji: max. 250 mm. Wymiary stolika: ok.150 x 150 mm</v>
      </c>
      <c r="D34" s="58">
        <v>1</v>
      </c>
      <c r="E34" s="26">
        <f>zbiorówka!E34</f>
        <v>0</v>
      </c>
      <c r="F34" s="26">
        <f t="shared" si="0"/>
        <v>0</v>
      </c>
      <c r="G34" s="27">
        <f>zbiorówka!G34</f>
        <v>0</v>
      </c>
      <c r="H34" s="22">
        <f t="shared" si="1"/>
        <v>0</v>
      </c>
      <c r="I34" s="19">
        <f t="shared" si="2"/>
        <v>0</v>
      </c>
      <c r="J34" s="29">
        <f t="shared" si="3"/>
        <v>0</v>
      </c>
    </row>
    <row r="35" spans="1:10" s="2" customFormat="1" ht="76.5">
      <c r="A35" s="28">
        <v>31</v>
      </c>
      <c r="B35" s="45" t="str">
        <f>zbiorówka!B35</f>
        <v>Układ okresowy pierwiastków chemicznych - część chemiczna</v>
      </c>
      <c r="C35" s="25" t="str">
        <f>zbiorówka!C35</f>
        <v>Plansza dydaktyczna jednostronna w formacie min 200cm x 140 cm prezentująca część chemiczną układu okresowego pierwiastków.</v>
      </c>
      <c r="D35" s="58">
        <v>1</v>
      </c>
      <c r="E35" s="26">
        <f>zbiorówka!E35</f>
        <v>0</v>
      </c>
      <c r="F35" s="26">
        <f t="shared" si="0"/>
        <v>0</v>
      </c>
      <c r="G35" s="27">
        <f>zbiorówka!G35</f>
        <v>0</v>
      </c>
      <c r="H35" s="22">
        <f t="shared" si="1"/>
        <v>0</v>
      </c>
      <c r="I35" s="19">
        <f t="shared" si="2"/>
        <v>0</v>
      </c>
      <c r="J35" s="29">
        <f t="shared" si="3"/>
        <v>0</v>
      </c>
    </row>
    <row r="36" spans="1:10" s="2" customFormat="1" ht="38.25">
      <c r="A36" s="28">
        <v>32</v>
      </c>
      <c r="B36" s="45" t="str">
        <f>zbiorówka!B36</f>
        <v>Tabela rozpuszczalności</v>
      </c>
      <c r="C36" s="25" t="str">
        <f>zbiorówka!C36</f>
        <v>Plansza dydaktyczna w formacie min 100x70 cm, foliowana, oprawiona, z możliwością zawieszania</v>
      </c>
      <c r="D36" s="58">
        <v>1</v>
      </c>
      <c r="E36" s="26">
        <f>zbiorówka!E36</f>
        <v>0</v>
      </c>
      <c r="F36" s="26">
        <f t="shared" si="0"/>
        <v>0</v>
      </c>
      <c r="G36" s="27">
        <f>zbiorówka!G36</f>
        <v>0</v>
      </c>
      <c r="H36" s="22">
        <f t="shared" si="1"/>
        <v>0</v>
      </c>
      <c r="I36" s="19">
        <f t="shared" si="2"/>
        <v>0</v>
      </c>
      <c r="J36" s="29">
        <f t="shared" si="3"/>
        <v>0</v>
      </c>
    </row>
    <row r="37" spans="1:10" s="2" customFormat="1" ht="89.25">
      <c r="A37" s="28">
        <v>33</v>
      </c>
      <c r="B37" s="45" t="str">
        <f>zbiorówka!B37</f>
        <v>Komplet plansz do chemii</v>
      </c>
      <c r="C37" s="25" t="str">
        <f>zbiorówka!C37</f>
        <v>Zestaw plansz chemicznych o wymiarach min 70cm x 100cm:
1.Tabela rozpuszczalności
2.Układ okresowy pierwiastków
3.Skala elektroujemności według Paulinga
4.Wiązania chemiczne
5.Kwasy nieorganiczne (beztlenowe)
6.Budowa materii</v>
      </c>
      <c r="D37" s="58">
        <v>1</v>
      </c>
      <c r="E37" s="26">
        <f>zbiorówka!E37</f>
        <v>0</v>
      </c>
      <c r="F37" s="26">
        <f t="shared" si="0"/>
        <v>0</v>
      </c>
      <c r="G37" s="27">
        <f>zbiorówka!G37</f>
        <v>0</v>
      </c>
      <c r="H37" s="22">
        <f t="shared" si="1"/>
        <v>0</v>
      </c>
      <c r="I37" s="19">
        <f t="shared" si="2"/>
        <v>0</v>
      </c>
      <c r="J37" s="29">
        <f t="shared" si="3"/>
        <v>0</v>
      </c>
    </row>
    <row r="38" spans="1:10" s="2" customFormat="1" ht="51">
      <c r="A38" s="28">
        <v>34</v>
      </c>
      <c r="B38" s="45" t="str">
        <f>zbiorówka!B38</f>
        <v>Plansze interaktywne chemia</v>
      </c>
      <c r="C38" s="25" t="str">
        <f>zbiorówka!C38</f>
        <v>Program edukacyjny, tematyka - chemia -poziom szkoła podstawowa. W programie ilustracje, fotografie, animacje, filmy pokazujące np. doświadczenia chemiczne, reakcje chemiczne, budowę atomów i cząsteczek, tabelę rozpuszczalności, przykłady zastosowań substancji i procesów chemicznych w życiu codziennym
Program współpracuje z rzutnikiem lub tablicą interaktywną.</v>
      </c>
      <c r="D38" s="58">
        <v>1</v>
      </c>
      <c r="E38" s="26">
        <f>zbiorówka!E38</f>
        <v>0</v>
      </c>
      <c r="F38" s="26">
        <f t="shared" si="0"/>
        <v>0</v>
      </c>
      <c r="G38" s="27">
        <f>zbiorówka!G38</f>
        <v>0</v>
      </c>
      <c r="H38" s="22">
        <f t="shared" si="1"/>
        <v>0</v>
      </c>
      <c r="I38" s="19">
        <f t="shared" si="2"/>
        <v>0</v>
      </c>
      <c r="J38" s="29">
        <f t="shared" si="3"/>
        <v>0</v>
      </c>
    </row>
    <row r="39" spans="1:10" s="2" customFormat="1" ht="38.25">
      <c r="A39" s="28">
        <v>35</v>
      </c>
      <c r="B39" s="45" t="str">
        <f>zbiorówka!B39</f>
        <v>Waga szkolna elektroniczna 500g/0.1g</v>
      </c>
      <c r="C39" s="25" t="str">
        <f>zbiorówka!C39</f>
        <v xml:space="preserve">Wyświetlacz cyfrowy, Zasilanie: bateria., Maksymalne obciążenie 500g, Dokładność 0.1g, </v>
      </c>
      <c r="D39" s="58">
        <v>3</v>
      </c>
      <c r="E39" s="26">
        <f>zbiorówka!E39</f>
        <v>0</v>
      </c>
      <c r="F39" s="26">
        <f t="shared" si="0"/>
        <v>0</v>
      </c>
      <c r="G39" s="27">
        <f>zbiorówka!G39</f>
        <v>0</v>
      </c>
      <c r="H39" s="22">
        <f t="shared" si="1"/>
        <v>0</v>
      </c>
      <c r="I39" s="19">
        <f t="shared" si="2"/>
        <v>0</v>
      </c>
      <c r="J39" s="29">
        <f t="shared" si="3"/>
        <v>0</v>
      </c>
    </row>
    <row r="40" spans="1:10" s="2" customFormat="1" ht="38.25">
      <c r="A40" s="28">
        <v>36</v>
      </c>
      <c r="B40" s="45" t="str">
        <f>zbiorówka!B40</f>
        <v>Waga szalkowa laboratoryjna szkolna 500g</v>
      </c>
      <c r="C40" s="25" t="str">
        <f>zbiorówka!C40</f>
        <v>Waga szalkowa laboratoryjna. Zestaw zawiera ok.20 odważników od 10 mg do 200 g. Udźwig: 500g. Podziałka: 20mg</v>
      </c>
      <c r="D40" s="58">
        <v>0</v>
      </c>
      <c r="E40" s="26">
        <f>zbiorówka!E40</f>
        <v>0</v>
      </c>
      <c r="F40" s="26">
        <f t="shared" si="0"/>
        <v>0</v>
      </c>
      <c r="G40" s="27">
        <f>zbiorówka!G40</f>
        <v>0</v>
      </c>
      <c r="H40" s="22">
        <f t="shared" si="1"/>
        <v>0</v>
      </c>
      <c r="I40" s="19">
        <f t="shared" si="2"/>
        <v>0</v>
      </c>
      <c r="J40" s="29">
        <f t="shared" si="3"/>
        <v>0</v>
      </c>
    </row>
    <row r="41" spans="1:10" s="2" customFormat="1" ht="51">
      <c r="A41" s="28">
        <v>37</v>
      </c>
      <c r="B41" s="45" t="str">
        <f>zbiorówka!B41</f>
        <v>Zasilacz laboratoryjny prądu stałego 15V max 3A</v>
      </c>
      <c r="C41" s="25" t="str">
        <f>zbiorówka!C41</f>
        <v>Zasilacz laboratoryjny prądu stałego, z płynną regulacją. Wskaźniki cyfrowe 2xLCD niezależne. Specyfikacja techniczna: Napięcie wyjściowe: 0-30V, Prąd wyjściowy (max): 5A.</v>
      </c>
      <c r="D41" s="58">
        <v>1</v>
      </c>
      <c r="E41" s="26">
        <f>zbiorówka!E41</f>
        <v>0</v>
      </c>
      <c r="F41" s="26">
        <f t="shared" si="0"/>
        <v>0</v>
      </c>
      <c r="G41" s="27">
        <f>zbiorówka!G41</f>
        <v>0</v>
      </c>
      <c r="H41" s="22">
        <f t="shared" si="1"/>
        <v>0</v>
      </c>
      <c r="I41" s="19">
        <f t="shared" si="2"/>
        <v>0</v>
      </c>
      <c r="J41" s="29">
        <f t="shared" si="3"/>
        <v>0</v>
      </c>
    </row>
    <row r="42" spans="1:10" s="2" customFormat="1" ht="25.5">
      <c r="A42" s="28">
        <v>38</v>
      </c>
      <c r="B42" s="45" t="str">
        <f>zbiorówka!B42</f>
        <v>Okulary ochronne</v>
      </c>
      <c r="C42" s="25" t="str">
        <f>zbiorówka!C42</f>
        <v>Okulary ochronne z otworami wentylacyjnymi</v>
      </c>
      <c r="D42" s="58">
        <v>30</v>
      </c>
      <c r="E42" s="26">
        <f>zbiorówka!E42</f>
        <v>0</v>
      </c>
      <c r="F42" s="26">
        <f t="shared" si="0"/>
        <v>0</v>
      </c>
      <c r="G42" s="27">
        <f>zbiorówka!G42</f>
        <v>0</v>
      </c>
      <c r="H42" s="22">
        <f t="shared" si="1"/>
        <v>0</v>
      </c>
      <c r="I42" s="19">
        <f t="shared" si="2"/>
        <v>0</v>
      </c>
      <c r="J42" s="29">
        <f t="shared" si="3"/>
        <v>0</v>
      </c>
    </row>
    <row r="43" spans="1:10" s="2" customFormat="1" ht="25.5">
      <c r="A43" s="28">
        <v>39</v>
      </c>
      <c r="B43" s="45" t="str">
        <f>zbiorówka!B43</f>
        <v>Fartuchy ochronne</v>
      </c>
      <c r="C43" s="25" t="str">
        <f>zbiorówka!C43</f>
        <v>Fartuch z białego płótna (100% bawełna) z długimi rękawami, trzema kieszeniami, paskiem regulującym obwód oraz zapinane na guziki.</v>
      </c>
      <c r="D43" s="58">
        <v>30</v>
      </c>
      <c r="E43" s="26">
        <f>zbiorówka!E43</f>
        <v>0</v>
      </c>
      <c r="F43" s="26">
        <f t="shared" si="0"/>
        <v>0</v>
      </c>
      <c r="G43" s="27">
        <f>zbiorówka!G43</f>
        <v>0</v>
      </c>
      <c r="H43" s="22">
        <f t="shared" si="1"/>
        <v>0</v>
      </c>
      <c r="I43" s="19">
        <f t="shared" si="2"/>
        <v>0</v>
      </c>
      <c r="J43" s="29">
        <f t="shared" si="3"/>
        <v>0</v>
      </c>
    </row>
    <row r="44" spans="1:10" s="2" customFormat="1" ht="76.5">
      <c r="A44" s="28">
        <v>40</v>
      </c>
      <c r="B44" s="45" t="str">
        <f>zbiorówka!B44</f>
        <v>Apteczka</v>
      </c>
      <c r="C44" s="25" t="str">
        <f>zbiorówka!C44</f>
        <v>Apteczka w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44" s="58">
        <v>1</v>
      </c>
      <c r="E44" s="26">
        <f>zbiorówka!E44</f>
        <v>0</v>
      </c>
      <c r="F44" s="26">
        <f t="shared" si="0"/>
        <v>0</v>
      </c>
      <c r="G44" s="27">
        <f>zbiorówka!G44</f>
        <v>0</v>
      </c>
      <c r="H44" s="22">
        <f t="shared" si="1"/>
        <v>0</v>
      </c>
      <c r="I44" s="19">
        <f t="shared" si="2"/>
        <v>0</v>
      </c>
      <c r="J44" s="29">
        <f t="shared" si="3"/>
        <v>0</v>
      </c>
    </row>
    <row r="45" spans="1:10" s="2" customFormat="1" ht="25.5">
      <c r="A45" s="28">
        <v>41</v>
      </c>
      <c r="B45" s="45" t="str">
        <f>zbiorówka!B45</f>
        <v>Rękawiczki lateksowe</v>
      </c>
      <c r="C45" s="25" t="str">
        <f>zbiorówka!C45</f>
        <v>Rękawice laboratoryjne, cienkie, elastyczne. 100 szt w opakowaniu</v>
      </c>
      <c r="D45" s="58">
        <v>1</v>
      </c>
      <c r="E45" s="26">
        <f>zbiorówka!E45</f>
        <v>0</v>
      </c>
      <c r="F45" s="26">
        <f t="shared" si="0"/>
        <v>0</v>
      </c>
      <c r="G45" s="27">
        <f>zbiorówka!G45</f>
        <v>0</v>
      </c>
      <c r="H45" s="22">
        <f t="shared" si="1"/>
        <v>0</v>
      </c>
      <c r="I45" s="19">
        <f t="shared" si="2"/>
        <v>0</v>
      </c>
      <c r="J45" s="29">
        <f t="shared" si="3"/>
        <v>0</v>
      </c>
    </row>
    <row r="46" spans="1:10" s="2" customFormat="1" ht="38.25">
      <c r="A46" s="28">
        <v>42</v>
      </c>
      <c r="B46" s="45" t="str">
        <f>zbiorówka!B46</f>
        <v>Rękawice do gorących przedmiotów</v>
      </c>
      <c r="C46" s="25" t="str">
        <f>zbiorówka!C46</f>
        <v>Rękawice termiczne wykonane z grubej bawełny frotte, ciepło kontaktowe do 250° C</v>
      </c>
      <c r="D46" s="58">
        <v>0</v>
      </c>
      <c r="E46" s="26">
        <f>zbiorówka!E46</f>
        <v>0</v>
      </c>
      <c r="F46" s="26">
        <f t="shared" si="0"/>
        <v>0</v>
      </c>
      <c r="G46" s="27">
        <f>zbiorówka!G46</f>
        <v>0</v>
      </c>
      <c r="H46" s="22">
        <f t="shared" si="1"/>
        <v>0</v>
      </c>
      <c r="I46" s="19">
        <f t="shared" si="2"/>
        <v>0</v>
      </c>
      <c r="J46" s="29">
        <f t="shared" si="3"/>
        <v>0</v>
      </c>
    </row>
    <row r="47" spans="1:10" s="2" customFormat="1">
      <c r="A47" s="28">
        <v>43</v>
      </c>
      <c r="B47" s="45" t="str">
        <f>zbiorówka!B47</f>
        <v>Parafilm</v>
      </c>
      <c r="C47" s="25" t="str">
        <f>zbiorówka!C47</f>
        <v>Parafilm  do uszczelniania szkła i plastików laboratoryjnych  Szerokość rolki: ok.50 mm Długość rolki: min 75 m</v>
      </c>
      <c r="D47" s="58">
        <v>1</v>
      </c>
      <c r="E47" s="26">
        <f>zbiorówka!E47</f>
        <v>0</v>
      </c>
      <c r="F47" s="26">
        <f t="shared" si="0"/>
        <v>0</v>
      </c>
      <c r="G47" s="27">
        <f>zbiorówka!G47</f>
        <v>0</v>
      </c>
      <c r="H47" s="22">
        <f t="shared" si="1"/>
        <v>0</v>
      </c>
      <c r="I47" s="19">
        <f t="shared" si="2"/>
        <v>0</v>
      </c>
      <c r="J47" s="29">
        <f t="shared" si="3"/>
        <v>0</v>
      </c>
    </row>
    <row r="48" spans="1:10" s="1" customFormat="1" ht="38.25">
      <c r="A48" s="28">
        <v>44</v>
      </c>
      <c r="B48" s="45" t="str">
        <f>zbiorówka!B48</f>
        <v xml:space="preserve">Mata z włókniny chłonnej </v>
      </c>
      <c r="C48" s="25" t="str">
        <f>zbiorówka!C48</f>
        <v>Mata z włókniny chłonnej, absorbująca chemikalia (uniwersalna),wymiar ok.40 cmx50 min 100mat w opakowaniu</v>
      </c>
      <c r="D48" s="58">
        <v>1</v>
      </c>
      <c r="E48" s="26">
        <f>zbiorówka!E48</f>
        <v>0</v>
      </c>
      <c r="F48" s="26">
        <f t="shared" si="0"/>
        <v>0</v>
      </c>
      <c r="G48" s="27">
        <f>zbiorówka!G48</f>
        <v>0</v>
      </c>
      <c r="H48" s="22">
        <f t="shared" si="1"/>
        <v>0</v>
      </c>
      <c r="I48" s="19">
        <f t="shared" si="2"/>
        <v>0</v>
      </c>
      <c r="J48" s="29">
        <f t="shared" si="3"/>
        <v>0</v>
      </c>
    </row>
    <row r="49" spans="1:10" ht="76.5">
      <c r="A49" s="28">
        <v>45</v>
      </c>
      <c r="B49" s="45" t="str">
        <f>zbiorówka!B49</f>
        <v>Palnik Bunsena (z wkładami wymiennymi)</v>
      </c>
      <c r="C49" s="25" t="str">
        <f>zbiorówka!C49</f>
        <v>W zestawie:
Palnik laboratoryjny
Kartusz gazowy
Dane techniczne:
Temperatura płomienia 1700oC
Kartusz 230g / 410 ml30% propan , 70% butan</v>
      </c>
      <c r="D49" s="58">
        <v>6</v>
      </c>
      <c r="E49" s="26">
        <f>zbiorówka!E49</f>
        <v>0</v>
      </c>
      <c r="F49" s="26">
        <f t="shared" ref="F49:F51" si="4">E49*D49</f>
        <v>0</v>
      </c>
      <c r="G49" s="27">
        <f>zbiorówka!G49</f>
        <v>0</v>
      </c>
      <c r="H49" s="22">
        <f t="shared" ref="H49:H51" si="5">J49-F49</f>
        <v>0</v>
      </c>
      <c r="I49" s="19">
        <f t="shared" ref="I49:I51" si="6">E49*G49%+E49</f>
        <v>0</v>
      </c>
      <c r="J49" s="29">
        <f t="shared" ref="J49:J51" si="7">I49*D49</f>
        <v>0</v>
      </c>
    </row>
    <row r="50" spans="1:10" ht="34.5" customHeight="1">
      <c r="A50" s="28">
        <v>46</v>
      </c>
      <c r="B50" s="45" t="str">
        <f>zbiorówka!B50</f>
        <v>Czasza grzejna</v>
      </c>
      <c r="C50" s="25" t="str">
        <f>zbiorówka!C50</f>
        <v>Elektryczny płaszcz grzewczy z regulacją mocy, do max 4500C</v>
      </c>
      <c r="D50" s="58">
        <v>2</v>
      </c>
      <c r="E50" s="26">
        <f>zbiorówka!E50</f>
        <v>0</v>
      </c>
      <c r="F50" s="26">
        <f t="shared" si="4"/>
        <v>0</v>
      </c>
      <c r="G50" s="27">
        <f>zbiorówka!G50</f>
        <v>0</v>
      </c>
      <c r="H50" s="22">
        <f t="shared" si="5"/>
        <v>0</v>
      </c>
      <c r="I50" s="19">
        <f t="shared" si="6"/>
        <v>0</v>
      </c>
      <c r="J50" s="29">
        <f t="shared" si="7"/>
        <v>0</v>
      </c>
    </row>
    <row r="51" spans="1:10" ht="64.5" thickBot="1">
      <c r="A51" s="30">
        <v>47</v>
      </c>
      <c r="B51" s="46" t="str">
        <f>zbiorówka!B51</f>
        <v>Butla z kranikiem do wody destylowanej (10l)</v>
      </c>
      <c r="C51" s="37" t="str">
        <f>zbiorówka!C51</f>
        <v>Butla do wody destylowanej z kranem, pojemność 10l, z tworzywa, szyja gwintowana z nakrętką, uchwyt do przenoszenia</v>
      </c>
      <c r="D51" s="59">
        <v>1</v>
      </c>
      <c r="E51" s="38">
        <f>zbiorówka!E51</f>
        <v>0</v>
      </c>
      <c r="F51" s="38">
        <f t="shared" si="4"/>
        <v>0</v>
      </c>
      <c r="G51" s="39">
        <f>zbiorówka!G51</f>
        <v>0</v>
      </c>
      <c r="H51" s="35">
        <f t="shared" si="5"/>
        <v>0</v>
      </c>
      <c r="I51" s="33">
        <f t="shared" si="6"/>
        <v>0</v>
      </c>
      <c r="J51" s="36">
        <f t="shared" si="7"/>
        <v>0</v>
      </c>
    </row>
    <row r="52" spans="1:10">
      <c r="F52" s="9">
        <f>SUM(F5:F51)</f>
        <v>0</v>
      </c>
      <c r="H52" s="9">
        <f>SUM(H5:H51)</f>
        <v>0</v>
      </c>
      <c r="J52" s="9">
        <f>SUM(J5:J51)</f>
        <v>0</v>
      </c>
    </row>
  </sheetData>
  <mergeCells count="3">
    <mergeCell ref="D3:F3"/>
    <mergeCell ref="C1:J1"/>
    <mergeCell ref="C2:J2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70" zoomScaleNormal="70" workbookViewId="0">
      <pane ySplit="4" topLeftCell="A5" activePane="bottomLeft" state="frozen"/>
      <selection activeCell="N13" sqref="N13"/>
      <selection pane="bottomLeft" activeCell="N13" sqref="N13"/>
    </sheetView>
  </sheetViews>
  <sheetFormatPr defaultColWidth="9" defaultRowHeight="14.25"/>
  <cols>
    <col min="1" max="1" width="5.625" style="7" customWidth="1"/>
    <col min="2" max="2" width="13.625" style="47" customWidth="1"/>
    <col min="3" max="3" width="96.125" style="7" customWidth="1"/>
    <col min="4" max="4" width="10.625" style="7" customWidth="1"/>
    <col min="5" max="5" width="11.875" style="7" customWidth="1"/>
    <col min="6" max="6" width="12" style="7" customWidth="1"/>
    <col min="7" max="7" width="10.25" style="8" bestFit="1" customWidth="1"/>
    <col min="8" max="8" width="12.25" style="7" customWidth="1"/>
    <col min="9" max="9" width="11.75" style="7" customWidth="1"/>
    <col min="10" max="10" width="12.125" style="7" bestFit="1" customWidth="1"/>
    <col min="11" max="16384" width="9" style="7"/>
  </cols>
  <sheetData>
    <row r="1" spans="1:10" s="5" customFormat="1" ht="15">
      <c r="A1" s="4"/>
      <c r="B1" s="40"/>
      <c r="C1" s="92" t="s">
        <v>9</v>
      </c>
      <c r="D1" s="92"/>
      <c r="E1" s="92"/>
      <c r="F1" s="92"/>
      <c r="G1" s="92"/>
      <c r="H1" s="92"/>
      <c r="I1" s="92"/>
    </row>
    <row r="2" spans="1:10" s="5" customFormat="1" ht="15">
      <c r="A2" s="6"/>
      <c r="B2" s="41"/>
      <c r="C2" s="95" t="s">
        <v>12</v>
      </c>
      <c r="D2" s="95"/>
      <c r="E2" s="95"/>
      <c r="F2" s="95"/>
      <c r="G2" s="95"/>
      <c r="H2" s="95"/>
      <c r="I2" s="95"/>
    </row>
    <row r="3" spans="1:10" s="5" customFormat="1" ht="15.75" thickBot="1">
      <c r="A3" s="6"/>
      <c r="B3" s="41"/>
      <c r="C3" s="10"/>
      <c r="D3" s="94"/>
      <c r="E3" s="94"/>
      <c r="F3" s="94"/>
      <c r="G3" s="11"/>
      <c r="H3" s="11"/>
      <c r="I3" s="11"/>
    </row>
    <row r="4" spans="1:10" customFormat="1" ht="38.25">
      <c r="A4" s="12"/>
      <c r="B4" s="42"/>
      <c r="C4" s="13"/>
      <c r="D4" s="13" t="s">
        <v>3</v>
      </c>
      <c r="E4" s="14" t="s">
        <v>4</v>
      </c>
      <c r="F4" s="14" t="s">
        <v>5</v>
      </c>
      <c r="G4" s="15" t="s">
        <v>6</v>
      </c>
      <c r="H4" s="15" t="s">
        <v>18</v>
      </c>
      <c r="I4" s="14" t="s">
        <v>7</v>
      </c>
      <c r="J4" s="16" t="s">
        <v>8</v>
      </c>
    </row>
    <row r="5" spans="1:10" s="2" customFormat="1" ht="51">
      <c r="A5" s="28">
        <v>1</v>
      </c>
      <c r="B5" s="45" t="str">
        <f>zbiorówka!B5</f>
        <v>Chemia - Zestaw do doświadczeń chemicznych</v>
      </c>
      <c r="C5" s="25" t="str">
        <f>zbiorówka!C5</f>
        <v>Zestaw szkła i sprzętu laboratoryjnego dla grupy 2-4 osób do doświadczeń z chemii dostosowany do wykonania doświadczeń odpowiadających podstawie programowej dla szkół podstawowych. Zestaw w opakowaniu przenośnym, wyłożony gąbką.</v>
      </c>
      <c r="D5" s="56">
        <v>1</v>
      </c>
      <c r="E5" s="26">
        <f>zbiorówka!E5</f>
        <v>0</v>
      </c>
      <c r="F5" s="26">
        <f>E5*D5</f>
        <v>0</v>
      </c>
      <c r="G5" s="27">
        <f>zbiorówka!G5</f>
        <v>0</v>
      </c>
      <c r="H5" s="22">
        <f>J5-F5</f>
        <v>0</v>
      </c>
      <c r="I5" s="19">
        <f>E5*G5%+E5</f>
        <v>0</v>
      </c>
      <c r="J5" s="29">
        <f>I5*D5</f>
        <v>0</v>
      </c>
    </row>
    <row r="6" spans="1:10" s="2" customFormat="1" ht="51">
      <c r="A6" s="28">
        <v>2</v>
      </c>
      <c r="B6" s="45" t="str">
        <f>zbiorówka!B6</f>
        <v>Elektrochemia - Zestaw do ćwiczeń z elektrochemii</v>
      </c>
      <c r="C6" s="25" t="str">
        <f>zbiorówka!C6</f>
        <v xml:space="preserve"> Zestaw do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podstawowych.</v>
      </c>
      <c r="D6" s="56">
        <v>1</v>
      </c>
      <c r="E6" s="26">
        <f>zbiorówka!E6</f>
        <v>0</v>
      </c>
      <c r="F6" s="26">
        <f t="shared" ref="F6:F48" si="0">E6*D6</f>
        <v>0</v>
      </c>
      <c r="G6" s="27">
        <f>zbiorówka!G6</f>
        <v>0</v>
      </c>
      <c r="H6" s="22">
        <f t="shared" ref="H6:H48" si="1">J6-F6</f>
        <v>0</v>
      </c>
      <c r="I6" s="19">
        <f t="shared" ref="I6:I48" si="2">E6*G6%+E6</f>
        <v>0</v>
      </c>
      <c r="J6" s="29">
        <f t="shared" ref="J6:J48" si="3">I6*D6</f>
        <v>0</v>
      </c>
    </row>
    <row r="7" spans="1:10" s="2" customFormat="1" ht="38.25">
      <c r="A7" s="28">
        <v>3</v>
      </c>
      <c r="B7" s="45" t="str">
        <f>zbiorówka!B7</f>
        <v>Przyrząd do elektrolizy</v>
      </c>
      <c r="C7" s="25" t="str">
        <f>zbiorówka!C7</f>
        <v>Przyrząd do elektrolizy w postaci dwóch elektrod osadzonych na
wyprofilowanych ramionach przewodzących umieszczonych na wspornikach w pojemniku plastikowym, w dole pojemnika gniazda przewodów bananowych</v>
      </c>
      <c r="D7" s="56">
        <v>1</v>
      </c>
      <c r="E7" s="26">
        <f>zbiorówka!E7</f>
        <v>0</v>
      </c>
      <c r="F7" s="26">
        <f t="shared" si="0"/>
        <v>0</v>
      </c>
      <c r="G7" s="27">
        <f>zbiorówka!G7</f>
        <v>0</v>
      </c>
      <c r="H7" s="22">
        <f t="shared" si="1"/>
        <v>0</v>
      </c>
      <c r="I7" s="19">
        <f t="shared" si="2"/>
        <v>0</v>
      </c>
      <c r="J7" s="29">
        <f t="shared" si="3"/>
        <v>0</v>
      </c>
    </row>
    <row r="8" spans="1:10" s="2" customFormat="1" ht="38.25">
      <c r="A8" s="28">
        <v>4</v>
      </c>
      <c r="B8" s="45" t="str">
        <f>zbiorówka!B8</f>
        <v>Zestaw do ćwiczeń z elektrolizy</v>
      </c>
      <c r="C8" s="25" t="str">
        <f>zbiorówka!C8</f>
        <v>Zestaw do ćwiczeń z elektrolizy. W zestawie: podstawka do statywu z gniazdami zasilającymi, statyw, naczynie szklane, uchwyt do probówek, probówki (min.2szt.), elektrody, przewody. Zestaw w plastikowej walizce.</v>
      </c>
      <c r="D8" s="56">
        <v>1</v>
      </c>
      <c r="E8" s="26">
        <f>zbiorówka!E8</f>
        <v>0</v>
      </c>
      <c r="F8" s="26">
        <f t="shared" si="0"/>
        <v>0</v>
      </c>
      <c r="G8" s="27">
        <f>zbiorówka!G8</f>
        <v>0</v>
      </c>
      <c r="H8" s="22">
        <f t="shared" si="1"/>
        <v>0</v>
      </c>
      <c r="I8" s="19">
        <f t="shared" si="2"/>
        <v>0</v>
      </c>
      <c r="J8" s="29">
        <f t="shared" si="3"/>
        <v>0</v>
      </c>
    </row>
    <row r="9" spans="1:10" s="2" customFormat="1" ht="76.5">
      <c r="A9" s="28">
        <v>5</v>
      </c>
      <c r="B9" s="45" t="str">
        <f>zbiorówka!B9</f>
        <v>Walizka Ekobadacza do obserwacji oraz badania wód i ph gleb</v>
      </c>
      <c r="C9" s="25" t="str">
        <f>zbiorówka!C9</f>
        <v>Zestaw dydaktyczny do analizy składu chemicznego wody i gleby. W zestawie: 1.szcegółowa instrukcja opisująca metodykę i standardy badań, 2.Kwasomierz Helliga (płytka i płyn), 3. Lupa, 5.Strzykawki: 5ml, 10 ml, 6.Bibuły osuszające 7. Probówki okrągłodenna, probówki płaskodenne z korkami (3szt), 8.Stojak do probówek 9.Łyżeczki do poboru: gleby (1szt), substancji sypkich (3szt.), 10. Komplet (ok.15szt) mianowanych roztworów wskaźników 11. Siateczka do usuwania zanieczyszczeń przy poborze wody 12. Skale wyników badań - barwne, zalaminowane. Zapakowane w przenośny pojemnik plastikowy.</v>
      </c>
      <c r="D9" s="56">
        <v>1</v>
      </c>
      <c r="E9" s="26">
        <f>zbiorówka!E9</f>
        <v>0</v>
      </c>
      <c r="F9" s="26">
        <f t="shared" si="0"/>
        <v>0</v>
      </c>
      <c r="G9" s="27">
        <f>zbiorówka!G9</f>
        <v>0</v>
      </c>
      <c r="H9" s="22">
        <f t="shared" si="1"/>
        <v>0</v>
      </c>
      <c r="I9" s="19">
        <f t="shared" si="2"/>
        <v>0</v>
      </c>
      <c r="J9" s="29">
        <f t="shared" si="3"/>
        <v>0</v>
      </c>
    </row>
    <row r="10" spans="1:10" s="2" customFormat="1" ht="25.5">
      <c r="A10" s="28">
        <v>6</v>
      </c>
      <c r="B10" s="45" t="str">
        <f>zbiorówka!B10</f>
        <v>Próbki paliw - rodzaje paliw</v>
      </c>
      <c r="C10" s="25" t="str">
        <f>zbiorówka!C10</f>
        <v>Zestaw 12 próbek paliw zapakowanych w walizkę/gablotkę z opisem paliw</v>
      </c>
      <c r="D10" s="56">
        <v>1</v>
      </c>
      <c r="E10" s="26">
        <f>zbiorówka!E10</f>
        <v>0</v>
      </c>
      <c r="F10" s="26">
        <f t="shared" si="0"/>
        <v>0</v>
      </c>
      <c r="G10" s="27">
        <f>zbiorówka!G10</f>
        <v>0</v>
      </c>
      <c r="H10" s="22">
        <f t="shared" si="1"/>
        <v>0</v>
      </c>
      <c r="I10" s="19">
        <f t="shared" si="2"/>
        <v>0</v>
      </c>
      <c r="J10" s="29">
        <f t="shared" si="3"/>
        <v>0</v>
      </c>
    </row>
    <row r="11" spans="1:10" s="2" customFormat="1" ht="25.5">
      <c r="A11" s="28">
        <v>7</v>
      </c>
      <c r="B11" s="45" t="str">
        <f>zbiorówka!B11</f>
        <v>Metale i ich stopy</v>
      </c>
      <c r="C11" s="25" t="str">
        <f>zbiorówka!C11</f>
        <v>Zestaw min. 12 płytek z różnych metali i ich stopów, z ich oznaczeniami/nazwami. Płytki w opakowaniu - walizka/skrzynka.</v>
      </c>
      <c r="D11" s="56">
        <v>1</v>
      </c>
      <c r="E11" s="26">
        <f>zbiorówka!E11</f>
        <v>0</v>
      </c>
      <c r="F11" s="26">
        <f t="shared" si="0"/>
        <v>0</v>
      </c>
      <c r="G11" s="27">
        <f>zbiorówka!G11</f>
        <v>0</v>
      </c>
      <c r="H11" s="22">
        <f t="shared" si="1"/>
        <v>0</v>
      </c>
      <c r="I11" s="19">
        <f t="shared" si="2"/>
        <v>0</v>
      </c>
      <c r="J11" s="29">
        <f t="shared" si="3"/>
        <v>0</v>
      </c>
    </row>
    <row r="12" spans="1:10" s="2" customFormat="1" ht="51">
      <c r="A12" s="28">
        <v>8</v>
      </c>
      <c r="B12" s="45" t="str">
        <f>zbiorówka!B12</f>
        <v>Suszarka do próbówek z tacką do ociekania</v>
      </c>
      <c r="C12" s="25" t="str">
        <f>zbiorówka!C12</f>
        <v>Suszarka do próbówek z tacką do ociekania. Końcówki prętów zabezpieczone gumkami. Wymiary orientacyjne: Wysokość ok 45cm, Szerokość: ok35cm, Głębokość: ok15cm</v>
      </c>
      <c r="D12" s="56">
        <v>6</v>
      </c>
      <c r="E12" s="26">
        <f>zbiorówka!E12</f>
        <v>0</v>
      </c>
      <c r="F12" s="26">
        <f t="shared" si="0"/>
        <v>0</v>
      </c>
      <c r="G12" s="27">
        <f>zbiorówka!G12</f>
        <v>0</v>
      </c>
      <c r="H12" s="22">
        <f t="shared" si="1"/>
        <v>0</v>
      </c>
      <c r="I12" s="19">
        <f t="shared" si="2"/>
        <v>0</v>
      </c>
      <c r="J12" s="29">
        <f t="shared" si="3"/>
        <v>0</v>
      </c>
    </row>
    <row r="13" spans="1:10" s="2" customFormat="1" ht="51">
      <c r="A13" s="28">
        <v>9</v>
      </c>
      <c r="B13" s="45" t="str">
        <f>zbiorówka!B13</f>
        <v>Taca do przenoszenia próbówek i odczynników</v>
      </c>
      <c r="C13" s="25" t="str">
        <f>zbiorówka!C13</f>
        <v>Plastikowy pojemnik z uchwytami, po bokach otwory na probówki: 6 otworówxok.20mm, 8otworówxok.16mm, 8otworówxok.8mm Wymiary pojemnika ok.: 30x10x20cm</v>
      </c>
      <c r="D13" s="56">
        <v>6</v>
      </c>
      <c r="E13" s="26">
        <f>zbiorówka!E13</f>
        <v>0</v>
      </c>
      <c r="F13" s="26">
        <f t="shared" si="0"/>
        <v>0</v>
      </c>
      <c r="G13" s="27">
        <f>zbiorówka!G13</f>
        <v>0</v>
      </c>
      <c r="H13" s="22">
        <f t="shared" si="1"/>
        <v>0</v>
      </c>
      <c r="I13" s="19">
        <f t="shared" si="2"/>
        <v>0</v>
      </c>
      <c r="J13" s="29">
        <f t="shared" si="3"/>
        <v>0</v>
      </c>
    </row>
    <row r="14" spans="1:10" s="2" customFormat="1" ht="25.5">
      <c r="A14" s="28">
        <v>10</v>
      </c>
      <c r="B14" s="45" t="str">
        <f>zbiorówka!B14</f>
        <v>Termometr -10 do 110 C</v>
      </c>
      <c r="C14" s="25" t="str">
        <f>zbiorówka!C14</f>
        <v>Termometr alkoholowy. Zakres pomiaru od -10 do 110 0C.</v>
      </c>
      <c r="D14" s="56">
        <v>6</v>
      </c>
      <c r="E14" s="26">
        <f>zbiorówka!E14</f>
        <v>0</v>
      </c>
      <c r="F14" s="26">
        <f t="shared" si="0"/>
        <v>0</v>
      </c>
      <c r="G14" s="27">
        <f>zbiorówka!G14</f>
        <v>0</v>
      </c>
      <c r="H14" s="22">
        <f t="shared" si="1"/>
        <v>0</v>
      </c>
      <c r="I14" s="19">
        <f t="shared" si="2"/>
        <v>0</v>
      </c>
      <c r="J14" s="29">
        <f t="shared" si="3"/>
        <v>0</v>
      </c>
    </row>
    <row r="15" spans="1:10" s="2" customFormat="1" ht="25.5">
      <c r="A15" s="28">
        <v>11</v>
      </c>
      <c r="B15" s="45" t="str">
        <f>zbiorówka!B15</f>
        <v xml:space="preserve">Aparat Hoffmana </v>
      </c>
      <c r="C15" s="25" t="str">
        <f>zbiorówka!C15</f>
        <v>Przyrząd (tzw. Eudiometrem Hofmanna) - statyw z trzema połączonymi ze sobą cylindrami szklanymi (środkowy otwarty, boczne z zaworami, wyposażone w elektrody). W zestawie zasilacz.</v>
      </c>
      <c r="D15" s="56">
        <v>1</v>
      </c>
      <c r="E15" s="26">
        <f>zbiorówka!E15</f>
        <v>0</v>
      </c>
      <c r="F15" s="26">
        <f t="shared" si="0"/>
        <v>0</v>
      </c>
      <c r="G15" s="27">
        <f>zbiorówka!G15</f>
        <v>0</v>
      </c>
      <c r="H15" s="22">
        <f t="shared" si="1"/>
        <v>0</v>
      </c>
      <c r="I15" s="19">
        <f t="shared" si="2"/>
        <v>0</v>
      </c>
      <c r="J15" s="29">
        <f t="shared" si="3"/>
        <v>0</v>
      </c>
    </row>
    <row r="16" spans="1:10" s="2" customFormat="1" ht="38.25">
      <c r="A16" s="28">
        <v>12</v>
      </c>
      <c r="B16" s="45" t="str">
        <f>zbiorówka!B16</f>
        <v>Zestaw do ekstrakcji ze statywem</v>
      </c>
      <c r="C16" s="25" t="str">
        <f>zbiorówka!C16</f>
        <v>W skład zestawu wchodzi: ekstraktor, chłodnica, kolba płaskodenna, trójnóg, siatka z krążkiem ceramicznym, palnik spirytusowy, wąż 2szt., łapy i łączniki do zmontowania zestawu, Opakowanie plastikowe wyłożone pianką.</v>
      </c>
      <c r="D16" s="57">
        <v>0</v>
      </c>
      <c r="E16" s="26">
        <f>zbiorówka!E16</f>
        <v>0</v>
      </c>
      <c r="F16" s="26">
        <f t="shared" si="0"/>
        <v>0</v>
      </c>
      <c r="G16" s="27">
        <f>zbiorówka!G16</f>
        <v>0</v>
      </c>
      <c r="H16" s="22">
        <f t="shared" si="1"/>
        <v>0</v>
      </c>
      <c r="I16" s="19">
        <f t="shared" si="2"/>
        <v>0</v>
      </c>
      <c r="J16" s="29">
        <f t="shared" si="3"/>
        <v>0</v>
      </c>
    </row>
    <row r="17" spans="1:10" s="2" customFormat="1" ht="38.25">
      <c r="A17" s="28">
        <v>13</v>
      </c>
      <c r="B17" s="45" t="str">
        <f>zbiorówka!B17</f>
        <v>Zestaw do wytwarzania gazu</v>
      </c>
      <c r="C17" s="25" t="str">
        <f>zbiorówka!C17</f>
        <v>W skład zestawu wchodzi (przykładowo): butelka do wytwarzania gazu, biureta do pobierania gazu, trójnóg, siatka z krążkiem ceramicznym, palnik spirytusowy, wąż 2szt., łapy i łączniki do zmontowania zestawu, Opakowanie - pojemnik plastikowy wyłożony pianką.</v>
      </c>
      <c r="D17" s="56">
        <v>1</v>
      </c>
      <c r="E17" s="26">
        <f>zbiorówka!E17</f>
        <v>0</v>
      </c>
      <c r="F17" s="26">
        <f t="shared" si="0"/>
        <v>0</v>
      </c>
      <c r="G17" s="27">
        <f>zbiorówka!G17</f>
        <v>0</v>
      </c>
      <c r="H17" s="22">
        <f t="shared" si="1"/>
        <v>0</v>
      </c>
      <c r="I17" s="19">
        <f t="shared" si="2"/>
        <v>0</v>
      </c>
      <c r="J17" s="29">
        <f t="shared" si="3"/>
        <v>0</v>
      </c>
    </row>
    <row r="18" spans="1:10" s="2" customFormat="1" ht="38.25">
      <c r="A18" s="28">
        <v>14</v>
      </c>
      <c r="B18" s="45" t="str">
        <f>zbiorówka!B18</f>
        <v xml:space="preserve">Zestaw do destylacji ze statywem </v>
      </c>
      <c r="C18" s="25" t="str">
        <f>zbiorówka!C18</f>
        <v>W skład zestawu wchodzi (przykładowo): statyw, chłodnica z nasadką, wąż 2szt., kolba destylacyjna orągłodenna, łapy zaciskowej łączniki do zmontowania zestawu, trójnóg, siatka z krążkiem ceramicznym, palnik.</v>
      </c>
      <c r="D18" s="57">
        <v>2</v>
      </c>
      <c r="E18" s="26">
        <f>zbiorówka!E18</f>
        <v>0</v>
      </c>
      <c r="F18" s="26">
        <f t="shared" si="0"/>
        <v>0</v>
      </c>
      <c r="G18" s="27">
        <f>zbiorówka!G18</f>
        <v>0</v>
      </c>
      <c r="H18" s="22">
        <f t="shared" si="1"/>
        <v>0</v>
      </c>
      <c r="I18" s="19">
        <f t="shared" si="2"/>
        <v>0</v>
      </c>
      <c r="J18" s="29">
        <f t="shared" si="3"/>
        <v>0</v>
      </c>
    </row>
    <row r="19" spans="1:10" s="2" customFormat="1" ht="165.75">
      <c r="A19" s="28">
        <v>15</v>
      </c>
      <c r="B19" s="45" t="str">
        <f>zbiorówka!B19</f>
        <v xml:space="preserve">Komplet szkła wersja rozbudowana </v>
      </c>
      <c r="C19" s="25" t="str">
        <f>zbiorówka!C19</f>
        <v>Komplet szkła laboratoryjnego, wyposażenie pracowni w szkole podstawowej, zgodny z podstawą programową - w zestawie (przykładowo): 1. Chłodnica Liebiga - 1 szt. 2. Kolba destylacyjna 100 ml - 1 szt. 3. Kolba płaskodenna 250 ml - 1 szt. 4. Kolba stożkowa 200 ml - 2 szt. 5. Krystalizator z wlewem - 2 szt. 6. Lejek szklany - 1 szt. 7. Moździerz porcelanowy z tłuczkiem - 1 szt. 8. Parownica porcelanowa - 1 szt. 9. Pipeta miarowa 5 ml - 1 szt. 10. Cylinder miarowy 100 ml - 1 szt.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rurek o różnych przekrojach i długościach, proste, zgięte - różne kąty, dwukrotnie zgięte, kapilarne 20. Rurka gumowa- 1 szt.
21. Korki gumowe różne min. 10 szt 22. Szkiełko zegarkowe - 4 szt. 23. Zlewka: 250 ml - 1 szt.niska; 100 ml - 1 szt.; wysoka 250 ml - 1 szt.24. Tryskawka - 1 szt. 25. Termometr  0 - 200 st.C - 1 szt.26. Butla laboratoryjna 100 ml - 2 szt.27. Probówka z tubusem  - 1 szt.28. Rozdzielacz cylindryczny 50 ml - 1 szt.</v>
      </c>
      <c r="D19" s="57">
        <v>2</v>
      </c>
      <c r="E19" s="26">
        <f>zbiorówka!E19</f>
        <v>0</v>
      </c>
      <c r="F19" s="26">
        <f t="shared" si="0"/>
        <v>0</v>
      </c>
      <c r="G19" s="27">
        <f>zbiorówka!G19</f>
        <v>0</v>
      </c>
      <c r="H19" s="22">
        <f t="shared" si="1"/>
        <v>0</v>
      </c>
      <c r="I19" s="19">
        <f t="shared" si="2"/>
        <v>0</v>
      </c>
      <c r="J19" s="29">
        <f t="shared" si="3"/>
        <v>0</v>
      </c>
    </row>
    <row r="20" spans="1:10" s="2" customFormat="1" ht="25.5">
      <c r="A20" s="28">
        <v>16</v>
      </c>
      <c r="B20" s="45" t="str">
        <f>zbiorówka!B20</f>
        <v>Rodzaje metali-12 płytek</v>
      </c>
      <c r="C20" s="25" t="str">
        <f>zbiorówka!C20</f>
        <v>Zestaw min. 12 płytek z różnych metali, z oznaczeniami do identyfikacji metalu. Wymiary płytki ok. 50x25mm</v>
      </c>
      <c r="D20" s="57">
        <v>2</v>
      </c>
      <c r="E20" s="26">
        <f>zbiorówka!E20</f>
        <v>0</v>
      </c>
      <c r="F20" s="26">
        <f t="shared" si="0"/>
        <v>0</v>
      </c>
      <c r="G20" s="27">
        <f>zbiorówka!G20</f>
        <v>0</v>
      </c>
      <c r="H20" s="22">
        <f t="shared" si="1"/>
        <v>0</v>
      </c>
      <c r="I20" s="19">
        <f t="shared" si="2"/>
        <v>0</v>
      </c>
      <c r="J20" s="29">
        <f t="shared" si="3"/>
        <v>0</v>
      </c>
    </row>
    <row r="21" spans="1:10" s="2" customFormat="1" ht="25.5">
      <c r="A21" s="28">
        <v>17</v>
      </c>
      <c r="B21" s="45" t="str">
        <f>zbiorówka!B21</f>
        <v>Palnik spirytusowy</v>
      </c>
      <c r="C21" s="25" t="str">
        <f>zbiorówka!C21</f>
        <v xml:space="preserve">Palnik alkoholowy, spirytusowy. Pojemność 100ml.  </v>
      </c>
      <c r="D21" s="56">
        <v>6</v>
      </c>
      <c r="E21" s="26">
        <f>zbiorówka!E21</f>
        <v>0</v>
      </c>
      <c r="F21" s="26">
        <f t="shared" si="0"/>
        <v>0</v>
      </c>
      <c r="G21" s="27">
        <f>zbiorówka!G21</f>
        <v>0</v>
      </c>
      <c r="H21" s="22">
        <f t="shared" si="1"/>
        <v>0</v>
      </c>
      <c r="I21" s="19">
        <f t="shared" si="2"/>
        <v>0</v>
      </c>
      <c r="J21" s="29">
        <f t="shared" si="3"/>
        <v>0</v>
      </c>
    </row>
    <row r="22" spans="1:10" s="2" customFormat="1" ht="51">
      <c r="A22" s="28">
        <v>18</v>
      </c>
      <c r="B22" s="45" t="str">
        <f>zbiorówka!B22</f>
        <v>Szkolny model atomu</v>
      </c>
      <c r="C22" s="25" t="str">
        <f>zbiorówka!C22</f>
        <v>Model atomu wg Bohra- skład zestawu wchodzą:
-pudełko: pokrywka i podstawa -  z oznaczonymi powłokami elektronowymi
- 90 krążków 30 oznaczonych "+", 30 "-" i 30 gładkich
-instrukcja wraz z ćwiczeniami</v>
      </c>
      <c r="D22" s="56">
        <v>15</v>
      </c>
      <c r="E22" s="26">
        <f>zbiorówka!E22</f>
        <v>0</v>
      </c>
      <c r="F22" s="26">
        <f t="shared" si="0"/>
        <v>0</v>
      </c>
      <c r="G22" s="27">
        <f>zbiorówka!G22</f>
        <v>0</v>
      </c>
      <c r="H22" s="22">
        <f t="shared" si="1"/>
        <v>0</v>
      </c>
      <c r="I22" s="19">
        <f t="shared" si="2"/>
        <v>0</v>
      </c>
      <c r="J22" s="29">
        <f t="shared" si="3"/>
        <v>0</v>
      </c>
    </row>
    <row r="23" spans="1:10" s="2" customFormat="1" ht="25.5">
      <c r="A23" s="28">
        <v>19</v>
      </c>
      <c r="B23" s="45" t="str">
        <f>zbiorówka!B23</f>
        <v>Model atomu 3D</v>
      </c>
      <c r="C23" s="25" t="str">
        <f>zbiorówka!C23</f>
        <v>Trójwymiarowy model przekroju atomu, z orbitami elektronowe w postaci chmur elektronów. Wymiary: Średnica atomu: ok 30cm Wysokość modelu: ok 40cm</v>
      </c>
      <c r="D23" s="56">
        <v>1</v>
      </c>
      <c r="E23" s="26">
        <f>zbiorówka!E23</f>
        <v>0</v>
      </c>
      <c r="F23" s="26">
        <f t="shared" si="0"/>
        <v>0</v>
      </c>
      <c r="G23" s="27">
        <f>zbiorówka!G23</f>
        <v>0</v>
      </c>
      <c r="H23" s="22">
        <f t="shared" si="1"/>
        <v>0</v>
      </c>
      <c r="I23" s="19">
        <f t="shared" si="2"/>
        <v>0</v>
      </c>
      <c r="J23" s="29">
        <f t="shared" si="3"/>
        <v>0</v>
      </c>
    </row>
    <row r="24" spans="1:10" s="2" customFormat="1" ht="25.5">
      <c r="A24" s="28">
        <v>20</v>
      </c>
      <c r="B24" s="45" t="str">
        <f>zbiorówka!B24</f>
        <v>Model fullerenu C60</v>
      </c>
      <c r="C24" s="25" t="str">
        <f>zbiorówka!C24</f>
        <v>Model cząsteczki fullerenu C60 -  wymiar min 25 cm.</v>
      </c>
      <c r="D24" s="56">
        <v>1</v>
      </c>
      <c r="E24" s="26">
        <f>zbiorówka!E24</f>
        <v>0</v>
      </c>
      <c r="F24" s="26">
        <f t="shared" si="0"/>
        <v>0</v>
      </c>
      <c r="G24" s="27">
        <f>zbiorówka!G24</f>
        <v>0</v>
      </c>
      <c r="H24" s="22">
        <f t="shared" si="1"/>
        <v>0</v>
      </c>
      <c r="I24" s="19">
        <f t="shared" si="2"/>
        <v>0</v>
      </c>
      <c r="J24" s="29">
        <f t="shared" si="3"/>
        <v>0</v>
      </c>
    </row>
    <row r="25" spans="1:10" s="2" customFormat="1">
      <c r="A25" s="28">
        <v>21</v>
      </c>
      <c r="B25" s="45" t="str">
        <f>zbiorówka!B25</f>
        <v>Model grafitu</v>
      </c>
      <c r="C25" s="25" t="str">
        <f>zbiorówka!C25</f>
        <v>Model przedstawiający strukturę  grafitu (min. 3 warstwy)</v>
      </c>
      <c r="D25" s="56">
        <v>1</v>
      </c>
      <c r="E25" s="26">
        <f>zbiorówka!E25</f>
        <v>0</v>
      </c>
      <c r="F25" s="26">
        <f t="shared" si="0"/>
        <v>0</v>
      </c>
      <c r="G25" s="27">
        <f>zbiorówka!G25</f>
        <v>0</v>
      </c>
      <c r="H25" s="22">
        <f t="shared" si="1"/>
        <v>0</v>
      </c>
      <c r="I25" s="19">
        <f t="shared" si="2"/>
        <v>0</v>
      </c>
      <c r="J25" s="29">
        <f t="shared" si="3"/>
        <v>0</v>
      </c>
    </row>
    <row r="26" spans="1:10" s="2" customFormat="1" ht="25.5">
      <c r="A26" s="28">
        <v>22</v>
      </c>
      <c r="B26" s="45" t="str">
        <f>zbiorówka!B26</f>
        <v>Model chlorku-sodu</v>
      </c>
      <c r="C26" s="25" t="str">
        <f>zbiorówka!C26</f>
        <v>Model przedstawiający strukturę krystaliczną NaCl - jony chloru i sodu w różnych kolorach</v>
      </c>
      <c r="D26" s="56">
        <v>1</v>
      </c>
      <c r="E26" s="26">
        <f>zbiorówka!E26</f>
        <v>0</v>
      </c>
      <c r="F26" s="26">
        <f t="shared" si="0"/>
        <v>0</v>
      </c>
      <c r="G26" s="27">
        <f>zbiorówka!G26</f>
        <v>0</v>
      </c>
      <c r="H26" s="22">
        <f t="shared" si="1"/>
        <v>0</v>
      </c>
      <c r="I26" s="19">
        <f t="shared" si="2"/>
        <v>0</v>
      </c>
      <c r="J26" s="29">
        <f t="shared" si="3"/>
        <v>0</v>
      </c>
    </row>
    <row r="27" spans="1:10" s="2" customFormat="1" ht="38.25">
      <c r="A27" s="28">
        <v>23</v>
      </c>
      <c r="B27" s="45" t="str">
        <f>zbiorówka!B27</f>
        <v>Model kryształu diamentu</v>
      </c>
      <c r="C27" s="25" t="str">
        <f>zbiorówka!C27</f>
        <v>Model przedstawiający strukturę krystaliczną diamentu.</v>
      </c>
      <c r="D27" s="56">
        <v>1</v>
      </c>
      <c r="E27" s="26">
        <f>zbiorówka!E27</f>
        <v>0</v>
      </c>
      <c r="F27" s="26">
        <f t="shared" si="0"/>
        <v>0</v>
      </c>
      <c r="G27" s="27">
        <f>zbiorówka!G27</f>
        <v>0</v>
      </c>
      <c r="H27" s="22">
        <f t="shared" si="1"/>
        <v>0</v>
      </c>
      <c r="I27" s="19">
        <f t="shared" si="2"/>
        <v>0</v>
      </c>
      <c r="J27" s="29">
        <f t="shared" si="3"/>
        <v>0</v>
      </c>
    </row>
    <row r="28" spans="1:10" s="2" customFormat="1" ht="51">
      <c r="A28" s="28">
        <v>24</v>
      </c>
      <c r="B28" s="45" t="str">
        <f>zbiorówka!B28</f>
        <v>Modele atomów - zestaw podstawowy</v>
      </c>
      <c r="C28" s="25" t="str">
        <f>zbiorówka!C28</f>
        <v>Zestaw kulek  i łączników z tworzywa sztucznego, pozwalających na budowę modeli atomów. W zestawie min. 75 różnego rodzaju kulek oraz ok.35 łączników (min 110 elementów).Całość zapakowana w pojemnik</v>
      </c>
      <c r="D28" s="56">
        <v>15</v>
      </c>
      <c r="E28" s="26">
        <f>zbiorówka!E28</f>
        <v>0</v>
      </c>
      <c r="F28" s="26">
        <f t="shared" si="0"/>
        <v>0</v>
      </c>
      <c r="G28" s="27">
        <f>zbiorówka!G28</f>
        <v>0</v>
      </c>
      <c r="H28" s="22">
        <f t="shared" si="1"/>
        <v>0</v>
      </c>
      <c r="I28" s="19">
        <f t="shared" si="2"/>
        <v>0</v>
      </c>
      <c r="J28" s="29">
        <f t="shared" si="3"/>
        <v>0</v>
      </c>
    </row>
    <row r="29" spans="1:10" s="2" customFormat="1" ht="51">
      <c r="A29" s="28">
        <v>25</v>
      </c>
      <c r="B29" s="45" t="str">
        <f>zbiorówka!B29</f>
        <v>Komplet szpatułek i łyżeczek do chemii</v>
      </c>
      <c r="C29" s="25" t="str">
        <f>zbiorówka!C29</f>
        <v xml:space="preserve">Zestaw zawiera co najmniej: 3 szt. różnie zgiętych łyżeczek do spalań oraz 3 szt. różnych rodzajów szpatułek.   </v>
      </c>
      <c r="D29" s="56">
        <v>1</v>
      </c>
      <c r="E29" s="26">
        <f>zbiorówka!E29</f>
        <v>0</v>
      </c>
      <c r="F29" s="26">
        <f t="shared" si="0"/>
        <v>0</v>
      </c>
      <c r="G29" s="27">
        <f>zbiorówka!G29</f>
        <v>0</v>
      </c>
      <c r="H29" s="22">
        <f t="shared" si="1"/>
        <v>0</v>
      </c>
      <c r="I29" s="19">
        <f t="shared" si="2"/>
        <v>0</v>
      </c>
      <c r="J29" s="29">
        <f t="shared" si="3"/>
        <v>0</v>
      </c>
    </row>
    <row r="30" spans="1:10" s="2" customFormat="1" ht="51">
      <c r="A30" s="28">
        <v>26</v>
      </c>
      <c r="B30" s="45" t="str">
        <f>zbiorówka!B30</f>
        <v>Modele atomów - zestaw poszerzony</v>
      </c>
      <c r="C30" s="25" t="str">
        <f>zbiorówka!C30</f>
        <v>Zestaw kulek i łączników z tworzywa sztucznego, pozwalających na budowę modeli atomów. W zestawie min. 350 różnych kulek oraz 180 łączników - łącznie min 530 elementów. Całość zapakowana w pojemnik.</v>
      </c>
      <c r="D30" s="56">
        <v>1</v>
      </c>
      <c r="E30" s="26">
        <f>zbiorówka!E30</f>
        <v>0</v>
      </c>
      <c r="F30" s="26">
        <f t="shared" si="0"/>
        <v>0</v>
      </c>
      <c r="G30" s="27">
        <f>zbiorówka!G30</f>
        <v>0</v>
      </c>
      <c r="H30" s="22">
        <f t="shared" si="1"/>
        <v>0</v>
      </c>
      <c r="I30" s="19">
        <f t="shared" si="2"/>
        <v>0</v>
      </c>
      <c r="J30" s="29">
        <f t="shared" si="3"/>
        <v>0</v>
      </c>
    </row>
    <row r="31" spans="1:10" s="2" customFormat="1" ht="63.75">
      <c r="A31" s="28">
        <v>27</v>
      </c>
      <c r="B31" s="45" t="str">
        <f>zbiorówka!B31</f>
        <v xml:space="preserve">Zestaw odczynników i chemikaliów do nauki chemii w szkołach  </v>
      </c>
      <c r="C31" s="25" t="str">
        <f>zbiorówka!C31</f>
        <v>Zestaw odczynników, wskaźników, chemikaliów, substancji - do nauki chemii zgodnie z podstawą programową szkoły podstawowej. Minimum 50 pozycji.</v>
      </c>
      <c r="D31" s="56">
        <v>1</v>
      </c>
      <c r="E31" s="26">
        <f>zbiorówka!E31</f>
        <v>0</v>
      </c>
      <c r="F31" s="26">
        <f t="shared" si="0"/>
        <v>0</v>
      </c>
      <c r="G31" s="27">
        <f>zbiorówka!G31</f>
        <v>0</v>
      </c>
      <c r="H31" s="22">
        <f t="shared" si="1"/>
        <v>0</v>
      </c>
      <c r="I31" s="19">
        <f t="shared" si="2"/>
        <v>0</v>
      </c>
      <c r="J31" s="29">
        <f t="shared" si="3"/>
        <v>0</v>
      </c>
    </row>
    <row r="32" spans="1:10" s="2" customFormat="1" ht="114.75">
      <c r="A32" s="28">
        <v>28</v>
      </c>
      <c r="B32" s="45" t="str">
        <f>zbiorówka!B32</f>
        <v>Statyw laboratoryjny szkolny z wyposażeniem</v>
      </c>
      <c r="C32" s="25" t="str">
        <f>zbiorówka!C32</f>
        <v>W skład zestawu wchodzą:
- statyw - metalowa podstawa z prętem
- łącznik krzyżowy 5szt.
- łapa do kolb duża
- łapa do kolb mała
-łapa do biuret podwójna
-łapa do chłodnic
-pierścień zamknięty o średnicy ok 9 cm
-pierścień otwarty o średnicy ok 6 cm</v>
      </c>
      <c r="D32" s="56">
        <v>6</v>
      </c>
      <c r="E32" s="26">
        <f>zbiorówka!E32</f>
        <v>0</v>
      </c>
      <c r="F32" s="26">
        <f t="shared" si="0"/>
        <v>0</v>
      </c>
      <c r="G32" s="27">
        <f>zbiorówka!G32</f>
        <v>0</v>
      </c>
      <c r="H32" s="22">
        <f t="shared" si="1"/>
        <v>0</v>
      </c>
      <c r="I32" s="19">
        <f t="shared" si="2"/>
        <v>0</v>
      </c>
      <c r="J32" s="29">
        <f t="shared" si="3"/>
        <v>0</v>
      </c>
    </row>
    <row r="33" spans="1:10" s="2" customFormat="1" ht="63.75">
      <c r="A33" s="28">
        <v>29</v>
      </c>
      <c r="B33" s="45" t="str">
        <f>zbiorówka!B33</f>
        <v>Statyw demonstracyjny</v>
      </c>
      <c r="C33" s="25" t="str">
        <f>zbiorówka!C33</f>
        <v>W skład zestawu wchodzą:
- statyw - metalowa podstawa z prętem
- łącznik krzyżowy min. 5szt.
- łapy do szkła laboratoryjnego - min. 2 szt
-pierścienie o różnych średnicach - 3 szt</v>
      </c>
      <c r="D33" s="56">
        <v>1</v>
      </c>
      <c r="E33" s="26">
        <f>zbiorówka!E33</f>
        <v>0</v>
      </c>
      <c r="F33" s="26">
        <f t="shared" si="0"/>
        <v>0</v>
      </c>
      <c r="G33" s="27">
        <f>zbiorówka!G33</f>
        <v>0</v>
      </c>
      <c r="H33" s="22">
        <f t="shared" si="1"/>
        <v>0</v>
      </c>
      <c r="I33" s="19">
        <f t="shared" si="2"/>
        <v>0</v>
      </c>
      <c r="J33" s="29">
        <f t="shared" si="3"/>
        <v>0</v>
      </c>
    </row>
    <row r="34" spans="1:10" s="2" customFormat="1" ht="51">
      <c r="A34" s="28">
        <v>30</v>
      </c>
      <c r="B34" s="45" t="str">
        <f>zbiorówka!B34</f>
        <v xml:space="preserve">Podnośnik laboratoryjny stal nierdzewna </v>
      </c>
      <c r="C34" s="25" t="str">
        <f>zbiorówka!C34</f>
        <v>Podnośnik mechaniczny - laboratoryjny. Stolik i podstawa wykonane ze stali nierdzewnej. Płynna regulacja wysokości. Zakres regulacji: max. 250 mm. Wymiary stolika: ok.150 x 150 mm</v>
      </c>
      <c r="D34" s="56">
        <v>1</v>
      </c>
      <c r="E34" s="26">
        <f>zbiorówka!E34</f>
        <v>0</v>
      </c>
      <c r="F34" s="26">
        <f t="shared" si="0"/>
        <v>0</v>
      </c>
      <c r="G34" s="27">
        <f>zbiorówka!G34</f>
        <v>0</v>
      </c>
      <c r="H34" s="22">
        <f t="shared" si="1"/>
        <v>0</v>
      </c>
      <c r="I34" s="19">
        <f t="shared" si="2"/>
        <v>0</v>
      </c>
      <c r="J34" s="29">
        <f t="shared" si="3"/>
        <v>0</v>
      </c>
    </row>
    <row r="35" spans="1:10" s="2" customFormat="1" ht="76.5">
      <c r="A35" s="28">
        <v>31</v>
      </c>
      <c r="B35" s="45" t="str">
        <f>zbiorówka!B35</f>
        <v>Układ okresowy pierwiastków chemicznych - część chemiczna</v>
      </c>
      <c r="C35" s="25" t="str">
        <f>zbiorówka!C35</f>
        <v>Plansza dydaktyczna jednostronna w formacie min 200cm x 140 cm prezentująca część chemiczną układu okresowego pierwiastków.</v>
      </c>
      <c r="D35" s="56">
        <v>1</v>
      </c>
      <c r="E35" s="26">
        <f>zbiorówka!E35</f>
        <v>0</v>
      </c>
      <c r="F35" s="26">
        <f t="shared" si="0"/>
        <v>0</v>
      </c>
      <c r="G35" s="27">
        <f>zbiorówka!G35</f>
        <v>0</v>
      </c>
      <c r="H35" s="22">
        <f t="shared" si="1"/>
        <v>0</v>
      </c>
      <c r="I35" s="19">
        <f t="shared" si="2"/>
        <v>0</v>
      </c>
      <c r="J35" s="29">
        <f t="shared" si="3"/>
        <v>0</v>
      </c>
    </row>
    <row r="36" spans="1:10" s="2" customFormat="1" ht="38.25">
      <c r="A36" s="28">
        <v>32</v>
      </c>
      <c r="B36" s="45" t="str">
        <f>zbiorówka!B36</f>
        <v>Tabela rozpuszczalności</v>
      </c>
      <c r="C36" s="25" t="str">
        <f>zbiorówka!C36</f>
        <v>Plansza dydaktyczna w formacie min 100x70 cm, foliowana, oprawiona, z możliwością zawieszania</v>
      </c>
      <c r="D36" s="56">
        <v>1</v>
      </c>
      <c r="E36" s="26">
        <f>zbiorówka!E36</f>
        <v>0</v>
      </c>
      <c r="F36" s="26">
        <f t="shared" si="0"/>
        <v>0</v>
      </c>
      <c r="G36" s="27">
        <f>zbiorówka!G36</f>
        <v>0</v>
      </c>
      <c r="H36" s="22">
        <f t="shared" si="1"/>
        <v>0</v>
      </c>
      <c r="I36" s="19">
        <f t="shared" si="2"/>
        <v>0</v>
      </c>
      <c r="J36" s="29">
        <f t="shared" si="3"/>
        <v>0</v>
      </c>
    </row>
    <row r="37" spans="1:10" s="2" customFormat="1" ht="89.25">
      <c r="A37" s="28">
        <v>33</v>
      </c>
      <c r="B37" s="45" t="str">
        <f>zbiorówka!B37</f>
        <v>Komplet plansz do chemii</v>
      </c>
      <c r="C37" s="25" t="str">
        <f>zbiorówka!C37</f>
        <v>Zestaw plansz chemicznych o wymiarach min 70cm x 100cm:
1.Tabela rozpuszczalności
2.Układ okresowy pierwiastków
3.Skala elektroujemności według Paulinga
4.Wiązania chemiczne
5.Kwasy nieorganiczne (beztlenowe)
6.Budowa materii</v>
      </c>
      <c r="D37" s="56">
        <v>1</v>
      </c>
      <c r="E37" s="26">
        <f>zbiorówka!E37</f>
        <v>0</v>
      </c>
      <c r="F37" s="26">
        <f t="shared" si="0"/>
        <v>0</v>
      </c>
      <c r="G37" s="27">
        <f>zbiorówka!G37</f>
        <v>0</v>
      </c>
      <c r="H37" s="22">
        <f t="shared" si="1"/>
        <v>0</v>
      </c>
      <c r="I37" s="19">
        <f t="shared" si="2"/>
        <v>0</v>
      </c>
      <c r="J37" s="29">
        <f t="shared" si="3"/>
        <v>0</v>
      </c>
    </row>
    <row r="38" spans="1:10" s="2" customFormat="1" ht="51">
      <c r="A38" s="28">
        <v>34</v>
      </c>
      <c r="B38" s="45" t="str">
        <f>zbiorówka!B38</f>
        <v>Plansze interaktywne chemia</v>
      </c>
      <c r="C38" s="25" t="str">
        <f>zbiorówka!C38</f>
        <v>Program edukacyjny, tematyka - chemia -poziom szkoła podstawowa. W programie ilustracje, fotografie, animacje, filmy pokazujące np. doświadczenia chemiczne, reakcje chemiczne, budowę atomów i cząsteczek, tabelę rozpuszczalności, przykłady zastosowań substancji i procesów chemicznych w życiu codziennym
Program współpracuje z rzutnikiem lub tablicą interaktywną.</v>
      </c>
      <c r="D38" s="56">
        <v>1</v>
      </c>
      <c r="E38" s="26">
        <f>zbiorówka!E38</f>
        <v>0</v>
      </c>
      <c r="F38" s="26">
        <f t="shared" si="0"/>
        <v>0</v>
      </c>
      <c r="G38" s="27">
        <f>zbiorówka!G38</f>
        <v>0</v>
      </c>
      <c r="H38" s="22">
        <f t="shared" si="1"/>
        <v>0</v>
      </c>
      <c r="I38" s="19">
        <f t="shared" si="2"/>
        <v>0</v>
      </c>
      <c r="J38" s="29">
        <f t="shared" si="3"/>
        <v>0</v>
      </c>
    </row>
    <row r="39" spans="1:10" s="2" customFormat="1" ht="38.25">
      <c r="A39" s="28">
        <v>35</v>
      </c>
      <c r="B39" s="45" t="str">
        <f>zbiorówka!B39</f>
        <v>Waga szkolna elektroniczna 500g/0.1g</v>
      </c>
      <c r="C39" s="25" t="str">
        <f>zbiorówka!C39</f>
        <v xml:space="preserve">Wyświetlacz cyfrowy, Zasilanie: bateria., Maksymalne obciążenie 500g, Dokładność 0.1g, </v>
      </c>
      <c r="D39" s="57">
        <v>4</v>
      </c>
      <c r="E39" s="26">
        <f>zbiorówka!E39</f>
        <v>0</v>
      </c>
      <c r="F39" s="26">
        <f t="shared" si="0"/>
        <v>0</v>
      </c>
      <c r="G39" s="27">
        <f>zbiorówka!G39</f>
        <v>0</v>
      </c>
      <c r="H39" s="22">
        <f t="shared" si="1"/>
        <v>0</v>
      </c>
      <c r="I39" s="19">
        <f t="shared" si="2"/>
        <v>0</v>
      </c>
      <c r="J39" s="29">
        <f t="shared" si="3"/>
        <v>0</v>
      </c>
    </row>
    <row r="40" spans="1:10" s="2" customFormat="1" ht="38.25">
      <c r="A40" s="28">
        <v>36</v>
      </c>
      <c r="B40" s="45" t="str">
        <f>zbiorówka!B40</f>
        <v>Waga szalkowa laboratoryjna szkolna 500g</v>
      </c>
      <c r="C40" s="25" t="str">
        <f>zbiorówka!C40</f>
        <v>Waga szalkowa laboratoryjna. Zestaw zawiera ok.20 odważników od 10 mg do 200 g. Udźwig: 500g. Podziałka: 20mg</v>
      </c>
      <c r="D40" s="57">
        <v>0</v>
      </c>
      <c r="E40" s="26">
        <f>zbiorówka!E40</f>
        <v>0</v>
      </c>
      <c r="F40" s="26">
        <f t="shared" si="0"/>
        <v>0</v>
      </c>
      <c r="G40" s="27">
        <f>zbiorówka!G40</f>
        <v>0</v>
      </c>
      <c r="H40" s="22">
        <f t="shared" si="1"/>
        <v>0</v>
      </c>
      <c r="I40" s="19">
        <f t="shared" si="2"/>
        <v>0</v>
      </c>
      <c r="J40" s="29">
        <f t="shared" si="3"/>
        <v>0</v>
      </c>
    </row>
    <row r="41" spans="1:10" s="2" customFormat="1" ht="51">
      <c r="A41" s="28">
        <v>37</v>
      </c>
      <c r="B41" s="45" t="str">
        <f>zbiorówka!B41</f>
        <v>Zasilacz laboratoryjny prądu stałego 15V max 3A</v>
      </c>
      <c r="C41" s="25" t="str">
        <f>zbiorówka!C41</f>
        <v>Zasilacz laboratoryjny prądu stałego, z płynną regulacją. Wskaźniki cyfrowe 2xLCD niezależne. Specyfikacja techniczna: Napięcie wyjściowe: 0-30V, Prąd wyjściowy (max): 5A.</v>
      </c>
      <c r="D41" s="56">
        <v>1</v>
      </c>
      <c r="E41" s="26">
        <f>zbiorówka!E41</f>
        <v>0</v>
      </c>
      <c r="F41" s="26">
        <f t="shared" si="0"/>
        <v>0</v>
      </c>
      <c r="G41" s="27">
        <f>zbiorówka!G41</f>
        <v>0</v>
      </c>
      <c r="H41" s="22">
        <f t="shared" si="1"/>
        <v>0</v>
      </c>
      <c r="I41" s="19">
        <f t="shared" si="2"/>
        <v>0</v>
      </c>
      <c r="J41" s="29">
        <f t="shared" si="3"/>
        <v>0</v>
      </c>
    </row>
    <row r="42" spans="1:10" s="2" customFormat="1" ht="25.5">
      <c r="A42" s="28">
        <v>38</v>
      </c>
      <c r="B42" s="45" t="str">
        <f>zbiorówka!B42</f>
        <v>Okulary ochronne</v>
      </c>
      <c r="C42" s="25" t="str">
        <f>zbiorówka!C42</f>
        <v>Okulary ochronne z otworami wentylacyjnymi</v>
      </c>
      <c r="D42" s="57">
        <v>32</v>
      </c>
      <c r="E42" s="26">
        <f>zbiorówka!E42</f>
        <v>0</v>
      </c>
      <c r="F42" s="26">
        <f t="shared" si="0"/>
        <v>0</v>
      </c>
      <c r="G42" s="27">
        <f>zbiorówka!G42</f>
        <v>0</v>
      </c>
      <c r="H42" s="22">
        <f t="shared" si="1"/>
        <v>0</v>
      </c>
      <c r="I42" s="19">
        <f t="shared" si="2"/>
        <v>0</v>
      </c>
      <c r="J42" s="29">
        <f t="shared" si="3"/>
        <v>0</v>
      </c>
    </row>
    <row r="43" spans="1:10" s="2" customFormat="1" ht="25.5">
      <c r="A43" s="28">
        <v>39</v>
      </c>
      <c r="B43" s="45" t="str">
        <f>zbiorówka!B43</f>
        <v>Fartuchy ochronne</v>
      </c>
      <c r="C43" s="25" t="str">
        <f>zbiorówka!C43</f>
        <v>Fartuch z białego płótna (100% bawełna) z długimi rękawami, trzema kieszeniami, paskiem regulującym obwód oraz zapinane na guziki.</v>
      </c>
      <c r="D43" s="57">
        <v>32</v>
      </c>
      <c r="E43" s="26">
        <f>zbiorówka!E43</f>
        <v>0</v>
      </c>
      <c r="F43" s="26">
        <f t="shared" si="0"/>
        <v>0</v>
      </c>
      <c r="G43" s="27">
        <f>zbiorówka!G43</f>
        <v>0</v>
      </c>
      <c r="H43" s="22">
        <f t="shared" si="1"/>
        <v>0</v>
      </c>
      <c r="I43" s="19">
        <f t="shared" si="2"/>
        <v>0</v>
      </c>
      <c r="J43" s="29">
        <f t="shared" si="3"/>
        <v>0</v>
      </c>
    </row>
    <row r="44" spans="1:10" s="2" customFormat="1" ht="76.5">
      <c r="A44" s="28">
        <v>40</v>
      </c>
      <c r="B44" s="45" t="str">
        <f>zbiorówka!B44</f>
        <v>Apteczka</v>
      </c>
      <c r="C44" s="25" t="str">
        <f>zbiorówka!C44</f>
        <v>Apteczka w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44" s="56">
        <v>1</v>
      </c>
      <c r="E44" s="26">
        <f>zbiorówka!E44</f>
        <v>0</v>
      </c>
      <c r="F44" s="26">
        <f t="shared" si="0"/>
        <v>0</v>
      </c>
      <c r="G44" s="27">
        <f>zbiorówka!G44</f>
        <v>0</v>
      </c>
      <c r="H44" s="22">
        <f t="shared" si="1"/>
        <v>0</v>
      </c>
      <c r="I44" s="19">
        <f t="shared" si="2"/>
        <v>0</v>
      </c>
      <c r="J44" s="29">
        <f t="shared" si="3"/>
        <v>0</v>
      </c>
    </row>
    <row r="45" spans="1:10" s="2" customFormat="1" ht="25.5">
      <c r="A45" s="28">
        <v>41</v>
      </c>
      <c r="B45" s="45" t="str">
        <f>zbiorówka!B45</f>
        <v>Rękawiczki lateksowe</v>
      </c>
      <c r="C45" s="25" t="str">
        <f>zbiorówka!C45</f>
        <v>Rękawice laboratoryjne, cienkie, elastyczne. 100 szt w opakowaniu</v>
      </c>
      <c r="D45" s="56">
        <v>1</v>
      </c>
      <c r="E45" s="26">
        <f>zbiorówka!E45</f>
        <v>0</v>
      </c>
      <c r="F45" s="26">
        <f t="shared" si="0"/>
        <v>0</v>
      </c>
      <c r="G45" s="27">
        <f>zbiorówka!G45</f>
        <v>0</v>
      </c>
      <c r="H45" s="22">
        <f t="shared" si="1"/>
        <v>0</v>
      </c>
      <c r="I45" s="19">
        <f t="shared" si="2"/>
        <v>0</v>
      </c>
      <c r="J45" s="29">
        <f t="shared" si="3"/>
        <v>0</v>
      </c>
    </row>
    <row r="46" spans="1:10" s="2" customFormat="1" ht="38.25">
      <c r="A46" s="28">
        <v>42</v>
      </c>
      <c r="B46" s="45" t="str">
        <f>zbiorówka!B46</f>
        <v>Rękawice do gorących przedmiotów</v>
      </c>
      <c r="C46" s="25" t="str">
        <f>zbiorówka!C46</f>
        <v>Rękawice termiczne wykonane z grubej bawełny frotte, ciepło kontaktowe do 250° C</v>
      </c>
      <c r="D46" s="56">
        <v>10</v>
      </c>
      <c r="E46" s="26">
        <f>zbiorówka!E46</f>
        <v>0</v>
      </c>
      <c r="F46" s="26">
        <f t="shared" si="0"/>
        <v>0</v>
      </c>
      <c r="G46" s="27">
        <f>zbiorówka!G46</f>
        <v>0</v>
      </c>
      <c r="H46" s="22">
        <f t="shared" si="1"/>
        <v>0</v>
      </c>
      <c r="I46" s="19">
        <f t="shared" si="2"/>
        <v>0</v>
      </c>
      <c r="J46" s="29">
        <f t="shared" si="3"/>
        <v>0</v>
      </c>
    </row>
    <row r="47" spans="1:10" s="2" customFormat="1">
      <c r="A47" s="28">
        <v>43</v>
      </c>
      <c r="B47" s="45" t="str">
        <f>zbiorówka!B47</f>
        <v>Parafilm</v>
      </c>
      <c r="C47" s="25" t="str">
        <f>zbiorówka!C47</f>
        <v>Parafilm  do uszczelniania szkła i plastików laboratoryjnych  Szerokość rolki: ok.50 mm Długość rolki: min 75 m</v>
      </c>
      <c r="D47" s="56">
        <v>1</v>
      </c>
      <c r="E47" s="26">
        <f>zbiorówka!E47</f>
        <v>0</v>
      </c>
      <c r="F47" s="26">
        <f t="shared" si="0"/>
        <v>0</v>
      </c>
      <c r="G47" s="27">
        <f>zbiorówka!G47</f>
        <v>0</v>
      </c>
      <c r="H47" s="22">
        <f t="shared" si="1"/>
        <v>0</v>
      </c>
      <c r="I47" s="19">
        <f t="shared" si="2"/>
        <v>0</v>
      </c>
      <c r="J47" s="29">
        <f t="shared" si="3"/>
        <v>0</v>
      </c>
    </row>
    <row r="48" spans="1:10" s="1" customFormat="1" ht="38.25">
      <c r="A48" s="28">
        <v>44</v>
      </c>
      <c r="B48" s="45" t="str">
        <f>zbiorówka!B48</f>
        <v xml:space="preserve">Mata z włókniny chłonnej </v>
      </c>
      <c r="C48" s="25" t="str">
        <f>zbiorówka!C48</f>
        <v>Mata z włókniny chłonnej, absorbująca chemikalia (uniwersalna),wymiar ok.40 cmx50 min 100mat w opakowaniu</v>
      </c>
      <c r="D48" s="56">
        <v>1</v>
      </c>
      <c r="E48" s="26">
        <f>zbiorówka!E48</f>
        <v>0</v>
      </c>
      <c r="F48" s="26">
        <f t="shared" si="0"/>
        <v>0</v>
      </c>
      <c r="G48" s="27">
        <f>zbiorówka!G48</f>
        <v>0</v>
      </c>
      <c r="H48" s="22">
        <f t="shared" si="1"/>
        <v>0</v>
      </c>
      <c r="I48" s="19">
        <f t="shared" si="2"/>
        <v>0</v>
      </c>
      <c r="J48" s="29">
        <f t="shared" si="3"/>
        <v>0</v>
      </c>
    </row>
    <row r="49" spans="1:10" ht="76.5">
      <c r="A49" s="28">
        <v>45</v>
      </c>
      <c r="B49" s="45" t="str">
        <f>zbiorówka!B49</f>
        <v>Palnik Bunsena (z wkładami wymiennymi)</v>
      </c>
      <c r="C49" s="25" t="str">
        <f>zbiorówka!C49</f>
        <v>W zestawie:
Palnik laboratoryjny
Kartusz gazowy
Dane techniczne:
Temperatura płomienia 1700oC
Kartusz 230g / 410 ml30% propan , 70% butan</v>
      </c>
      <c r="D49" s="56">
        <v>6</v>
      </c>
      <c r="E49" s="26">
        <f>zbiorówka!E49</f>
        <v>0</v>
      </c>
      <c r="F49" s="26">
        <f t="shared" ref="F49:F51" si="4">E49*D49</f>
        <v>0</v>
      </c>
      <c r="G49" s="27">
        <f>zbiorówka!G49</f>
        <v>0</v>
      </c>
      <c r="H49" s="22">
        <f t="shared" ref="H49:H51" si="5">J49-F49</f>
        <v>0</v>
      </c>
      <c r="I49" s="19">
        <f t="shared" ref="I49:I51" si="6">E49*G49%+E49</f>
        <v>0</v>
      </c>
      <c r="J49" s="29">
        <f t="shared" ref="J49:J51" si="7">I49*D49</f>
        <v>0</v>
      </c>
    </row>
    <row r="50" spans="1:10" ht="34.5" customHeight="1">
      <c r="A50" s="28">
        <v>46</v>
      </c>
      <c r="B50" s="45" t="str">
        <f>zbiorówka!B50</f>
        <v>Czasza grzejna</v>
      </c>
      <c r="C50" s="25" t="str">
        <f>zbiorówka!C50</f>
        <v>Elektryczny płaszcz grzewczy z regulacją mocy, do max 4500C</v>
      </c>
      <c r="D50" s="56">
        <v>2</v>
      </c>
      <c r="E50" s="26">
        <f>zbiorówka!E50</f>
        <v>0</v>
      </c>
      <c r="F50" s="26">
        <f t="shared" si="4"/>
        <v>0</v>
      </c>
      <c r="G50" s="27">
        <f>zbiorówka!G50</f>
        <v>0</v>
      </c>
      <c r="H50" s="22">
        <f t="shared" si="5"/>
        <v>0</v>
      </c>
      <c r="I50" s="19">
        <f t="shared" si="6"/>
        <v>0</v>
      </c>
      <c r="J50" s="29">
        <f t="shared" si="7"/>
        <v>0</v>
      </c>
    </row>
    <row r="51" spans="1:10" ht="64.5" thickBot="1">
      <c r="A51" s="30">
        <v>47</v>
      </c>
      <c r="B51" s="46" t="str">
        <f>zbiorówka!B51</f>
        <v>Butla z kranikiem do wody destylowanej (10l)</v>
      </c>
      <c r="C51" s="37" t="str">
        <f>zbiorówka!C51</f>
        <v>Butla do wody destylowanej z kranem, pojemność 10l, z tworzywa, szyja gwintowana z nakrętką, uchwyt do przenoszenia</v>
      </c>
      <c r="D51" s="56">
        <v>1</v>
      </c>
      <c r="E51" s="38">
        <f>zbiorówka!E51</f>
        <v>0</v>
      </c>
      <c r="F51" s="38">
        <f t="shared" si="4"/>
        <v>0</v>
      </c>
      <c r="G51" s="39">
        <f>zbiorówka!G51</f>
        <v>0</v>
      </c>
      <c r="H51" s="35">
        <f t="shared" si="5"/>
        <v>0</v>
      </c>
      <c r="I51" s="33">
        <f t="shared" si="6"/>
        <v>0</v>
      </c>
      <c r="J51" s="36">
        <f t="shared" si="7"/>
        <v>0</v>
      </c>
    </row>
    <row r="52" spans="1:10">
      <c r="F52" s="9">
        <f>SUM(F5:F51)</f>
        <v>0</v>
      </c>
      <c r="H52" s="9">
        <f>SUM(H5:H51)</f>
        <v>0</v>
      </c>
      <c r="J52" s="9">
        <f>SUM(J5:J51)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70" zoomScaleNormal="70" workbookViewId="0">
      <pane ySplit="4" topLeftCell="A5" activePane="bottomLeft" state="frozen"/>
      <selection activeCell="N13" sqref="N13"/>
      <selection pane="bottomLeft" activeCell="N13" sqref="N13"/>
    </sheetView>
  </sheetViews>
  <sheetFormatPr defaultColWidth="9" defaultRowHeight="14.25"/>
  <cols>
    <col min="1" max="1" width="5.625" style="7" customWidth="1"/>
    <col min="2" max="2" width="13.625" style="47" customWidth="1"/>
    <col min="3" max="3" width="96.125" style="7" customWidth="1"/>
    <col min="4" max="4" width="10.625" style="7" customWidth="1"/>
    <col min="5" max="5" width="11.875" style="7" customWidth="1"/>
    <col min="6" max="6" width="12" style="7" customWidth="1"/>
    <col min="7" max="7" width="10.25" style="8" bestFit="1" customWidth="1"/>
    <col min="8" max="8" width="12.25" style="7" customWidth="1"/>
    <col min="9" max="9" width="11.75" style="7" customWidth="1"/>
    <col min="10" max="10" width="12.125" style="7" bestFit="1" customWidth="1"/>
    <col min="11" max="16384" width="9" style="7"/>
  </cols>
  <sheetData>
    <row r="1" spans="1:10" s="5" customFormat="1" ht="15">
      <c r="A1" s="4"/>
      <c r="B1" s="40"/>
      <c r="C1" s="92" t="s">
        <v>9</v>
      </c>
      <c r="D1" s="92"/>
      <c r="E1" s="92"/>
      <c r="F1" s="92"/>
      <c r="G1" s="92"/>
      <c r="H1" s="92"/>
      <c r="I1" s="92"/>
    </row>
    <row r="2" spans="1:10" s="5" customFormat="1" ht="15">
      <c r="A2" s="6"/>
      <c r="B2" s="41"/>
      <c r="C2" s="95" t="s">
        <v>13</v>
      </c>
      <c r="D2" s="95"/>
      <c r="E2" s="95"/>
      <c r="F2" s="95"/>
      <c r="G2" s="95"/>
      <c r="H2" s="95"/>
      <c r="I2" s="95"/>
    </row>
    <row r="3" spans="1:10" s="5" customFormat="1" ht="15.75" thickBot="1">
      <c r="A3" s="6"/>
      <c r="B3" s="41"/>
      <c r="C3" s="10"/>
      <c r="D3" s="94"/>
      <c r="E3" s="94"/>
      <c r="F3" s="94"/>
      <c r="G3" s="11"/>
      <c r="H3" s="11"/>
      <c r="I3" s="11"/>
    </row>
    <row r="4" spans="1:10" customFormat="1" ht="38.25">
      <c r="A4" s="12"/>
      <c r="B4" s="42"/>
      <c r="C4" s="13"/>
      <c r="D4" s="13" t="s">
        <v>3</v>
      </c>
      <c r="E4" s="14" t="s">
        <v>4</v>
      </c>
      <c r="F4" s="14" t="s">
        <v>5</v>
      </c>
      <c r="G4" s="15" t="s">
        <v>6</v>
      </c>
      <c r="H4" s="15" t="s">
        <v>18</v>
      </c>
      <c r="I4" s="14" t="s">
        <v>7</v>
      </c>
      <c r="J4" s="16" t="s">
        <v>8</v>
      </c>
    </row>
    <row r="5" spans="1:10" s="2" customFormat="1" ht="51">
      <c r="A5" s="28">
        <v>1</v>
      </c>
      <c r="B5" s="45" t="str">
        <f>zbiorówka!B5</f>
        <v>Chemia - Zestaw do doświadczeń chemicznych</v>
      </c>
      <c r="C5" s="25" t="str">
        <f>zbiorówka!C5</f>
        <v>Zestaw szkła i sprzętu laboratoryjnego dla grupy 2-4 osób do doświadczeń z chemii dostosowany do wykonania doświadczeń odpowiadających podstawie programowej dla szkół podstawowych. Zestaw w opakowaniu przenośnym, wyłożony gąbką.</v>
      </c>
      <c r="D5" s="60">
        <v>1</v>
      </c>
      <c r="E5" s="26">
        <f>zbiorówka!E5</f>
        <v>0</v>
      </c>
      <c r="F5" s="26">
        <f>E5*D5</f>
        <v>0</v>
      </c>
      <c r="G5" s="27">
        <f>zbiorówka!G5</f>
        <v>0</v>
      </c>
      <c r="H5" s="22">
        <f>J5-F5</f>
        <v>0</v>
      </c>
      <c r="I5" s="19">
        <f>E5*G5%+E5</f>
        <v>0</v>
      </c>
      <c r="J5" s="29">
        <f>I5*D5</f>
        <v>0</v>
      </c>
    </row>
    <row r="6" spans="1:10" s="2" customFormat="1" ht="51">
      <c r="A6" s="28">
        <v>2</v>
      </c>
      <c r="B6" s="45" t="str">
        <f>zbiorówka!B6</f>
        <v>Elektrochemia - Zestaw do ćwiczeń z elektrochemii</v>
      </c>
      <c r="C6" s="25" t="str">
        <f>zbiorówka!C6</f>
        <v xml:space="preserve"> Zestaw do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podstawowych.</v>
      </c>
      <c r="D6" s="60">
        <v>1</v>
      </c>
      <c r="E6" s="26">
        <f>zbiorówka!E6</f>
        <v>0</v>
      </c>
      <c r="F6" s="26">
        <f t="shared" ref="F6:F48" si="0">E6*D6</f>
        <v>0</v>
      </c>
      <c r="G6" s="27">
        <f>zbiorówka!G6</f>
        <v>0</v>
      </c>
      <c r="H6" s="22">
        <f t="shared" ref="H6:H48" si="1">J6-F6</f>
        <v>0</v>
      </c>
      <c r="I6" s="19">
        <f t="shared" ref="I6:I48" si="2">E6*G6%+E6</f>
        <v>0</v>
      </c>
      <c r="J6" s="29">
        <f t="shared" ref="J6:J48" si="3">I6*D6</f>
        <v>0</v>
      </c>
    </row>
    <row r="7" spans="1:10" s="2" customFormat="1" ht="38.25">
      <c r="A7" s="28">
        <v>3</v>
      </c>
      <c r="B7" s="45" t="str">
        <f>zbiorówka!B7</f>
        <v>Przyrząd do elektrolizy</v>
      </c>
      <c r="C7" s="25" t="str">
        <f>zbiorówka!C7</f>
        <v>Przyrząd do elektrolizy w postaci dwóch elektrod osadzonych na
wyprofilowanych ramionach przewodzących umieszczonych na wspornikach w pojemniku plastikowym, w dole pojemnika gniazda przewodów bananowych</v>
      </c>
      <c r="D7" s="60">
        <v>1</v>
      </c>
      <c r="E7" s="26">
        <f>zbiorówka!E7</f>
        <v>0</v>
      </c>
      <c r="F7" s="26">
        <f t="shared" si="0"/>
        <v>0</v>
      </c>
      <c r="G7" s="27">
        <f>zbiorówka!G7</f>
        <v>0</v>
      </c>
      <c r="H7" s="22">
        <f t="shared" si="1"/>
        <v>0</v>
      </c>
      <c r="I7" s="19">
        <f t="shared" si="2"/>
        <v>0</v>
      </c>
      <c r="J7" s="29">
        <f t="shared" si="3"/>
        <v>0</v>
      </c>
    </row>
    <row r="8" spans="1:10" s="2" customFormat="1" ht="38.25">
      <c r="A8" s="28">
        <v>4</v>
      </c>
      <c r="B8" s="45" t="str">
        <f>zbiorówka!B8</f>
        <v>Zestaw do ćwiczeń z elektrolizy</v>
      </c>
      <c r="C8" s="25" t="str">
        <f>zbiorówka!C8</f>
        <v>Zestaw do ćwiczeń z elektrolizy. W zestawie: podstawka do statywu z gniazdami zasilającymi, statyw, naczynie szklane, uchwyt do probówek, probówki (min.2szt.), elektrody, przewody. Zestaw w plastikowej walizce.</v>
      </c>
      <c r="D8" s="60">
        <v>1</v>
      </c>
      <c r="E8" s="26">
        <f>zbiorówka!E8</f>
        <v>0</v>
      </c>
      <c r="F8" s="26">
        <f t="shared" si="0"/>
        <v>0</v>
      </c>
      <c r="G8" s="27">
        <f>zbiorówka!G8</f>
        <v>0</v>
      </c>
      <c r="H8" s="22">
        <f t="shared" si="1"/>
        <v>0</v>
      </c>
      <c r="I8" s="19">
        <f t="shared" si="2"/>
        <v>0</v>
      </c>
      <c r="J8" s="29">
        <f t="shared" si="3"/>
        <v>0</v>
      </c>
    </row>
    <row r="9" spans="1:10" s="2" customFormat="1" ht="76.5">
      <c r="A9" s="28">
        <v>5</v>
      </c>
      <c r="B9" s="45" t="str">
        <f>zbiorówka!B9</f>
        <v>Walizka Ekobadacza do obserwacji oraz badania wód i ph gleb</v>
      </c>
      <c r="C9" s="25" t="str">
        <f>zbiorówka!C9</f>
        <v>Zestaw dydaktyczny do analizy składu chemicznego wody i gleby. W zestawie: 1.szcegółowa instrukcja opisująca metodykę i standardy badań, 2.Kwasomierz Helliga (płytka i płyn), 3. Lupa, 5.Strzykawki: 5ml, 10 ml, 6.Bibuły osuszające 7. Probówki okrągłodenna, probówki płaskodenne z korkami (3szt), 8.Stojak do probówek 9.Łyżeczki do poboru: gleby (1szt), substancji sypkich (3szt.), 10. Komplet (ok.15szt) mianowanych roztworów wskaźników 11. Siateczka do usuwania zanieczyszczeń przy poborze wody 12. Skale wyników badań - barwne, zalaminowane. Zapakowane w przenośny pojemnik plastikowy.</v>
      </c>
      <c r="D9" s="60">
        <v>1</v>
      </c>
      <c r="E9" s="26">
        <f>zbiorówka!E9</f>
        <v>0</v>
      </c>
      <c r="F9" s="26">
        <f t="shared" si="0"/>
        <v>0</v>
      </c>
      <c r="G9" s="27">
        <f>zbiorówka!G9</f>
        <v>0</v>
      </c>
      <c r="H9" s="22">
        <f t="shared" si="1"/>
        <v>0</v>
      </c>
      <c r="I9" s="19">
        <f t="shared" si="2"/>
        <v>0</v>
      </c>
      <c r="J9" s="29">
        <f t="shared" si="3"/>
        <v>0</v>
      </c>
    </row>
    <row r="10" spans="1:10" s="2" customFormat="1" ht="25.5">
      <c r="A10" s="28">
        <v>6</v>
      </c>
      <c r="B10" s="45" t="str">
        <f>zbiorówka!B10</f>
        <v>Próbki paliw - rodzaje paliw</v>
      </c>
      <c r="C10" s="25" t="str">
        <f>zbiorówka!C10</f>
        <v>Zestaw 12 próbek paliw zapakowanych w walizkę/gablotkę z opisem paliw</v>
      </c>
      <c r="D10" s="60">
        <v>1</v>
      </c>
      <c r="E10" s="26">
        <f>zbiorówka!E10</f>
        <v>0</v>
      </c>
      <c r="F10" s="26">
        <f t="shared" si="0"/>
        <v>0</v>
      </c>
      <c r="G10" s="27">
        <f>zbiorówka!G10</f>
        <v>0</v>
      </c>
      <c r="H10" s="22">
        <f t="shared" si="1"/>
        <v>0</v>
      </c>
      <c r="I10" s="19">
        <f t="shared" si="2"/>
        <v>0</v>
      </c>
      <c r="J10" s="29">
        <f t="shared" si="3"/>
        <v>0</v>
      </c>
    </row>
    <row r="11" spans="1:10" s="2" customFormat="1" ht="25.5">
      <c r="A11" s="28">
        <v>7</v>
      </c>
      <c r="B11" s="45" t="str">
        <f>zbiorówka!B11</f>
        <v>Metale i ich stopy</v>
      </c>
      <c r="C11" s="25" t="str">
        <f>zbiorówka!C11</f>
        <v>Zestaw min. 12 płytek z różnych metali i ich stopów, z ich oznaczeniami/nazwami. Płytki w opakowaniu - walizka/skrzynka.</v>
      </c>
      <c r="D11" s="60">
        <v>1</v>
      </c>
      <c r="E11" s="26">
        <f>zbiorówka!E11</f>
        <v>0</v>
      </c>
      <c r="F11" s="26">
        <f t="shared" si="0"/>
        <v>0</v>
      </c>
      <c r="G11" s="27">
        <f>zbiorówka!G11</f>
        <v>0</v>
      </c>
      <c r="H11" s="22">
        <f t="shared" si="1"/>
        <v>0</v>
      </c>
      <c r="I11" s="19">
        <f t="shared" si="2"/>
        <v>0</v>
      </c>
      <c r="J11" s="29">
        <f t="shared" si="3"/>
        <v>0</v>
      </c>
    </row>
    <row r="12" spans="1:10" s="2" customFormat="1" ht="51">
      <c r="A12" s="28">
        <v>8</v>
      </c>
      <c r="B12" s="45" t="str">
        <f>zbiorówka!B12</f>
        <v>Suszarka do próbówek z tacką do ociekania</v>
      </c>
      <c r="C12" s="25" t="str">
        <f>zbiorówka!C12</f>
        <v>Suszarka do próbówek z tacką do ociekania. Końcówki prętów zabezpieczone gumkami. Wymiary orientacyjne: Wysokość ok 45cm, Szerokość: ok35cm, Głębokość: ok15cm</v>
      </c>
      <c r="D12" s="60">
        <v>6</v>
      </c>
      <c r="E12" s="26">
        <f>zbiorówka!E12</f>
        <v>0</v>
      </c>
      <c r="F12" s="26">
        <f t="shared" si="0"/>
        <v>0</v>
      </c>
      <c r="G12" s="27">
        <f>zbiorówka!G12</f>
        <v>0</v>
      </c>
      <c r="H12" s="22">
        <f t="shared" si="1"/>
        <v>0</v>
      </c>
      <c r="I12" s="19">
        <f t="shared" si="2"/>
        <v>0</v>
      </c>
      <c r="J12" s="29">
        <f t="shared" si="3"/>
        <v>0</v>
      </c>
    </row>
    <row r="13" spans="1:10" s="2" customFormat="1" ht="51">
      <c r="A13" s="28">
        <v>9</v>
      </c>
      <c r="B13" s="45" t="str">
        <f>zbiorówka!B13</f>
        <v>Taca do przenoszenia próbówek i odczynników</v>
      </c>
      <c r="C13" s="25" t="str">
        <f>zbiorówka!C13</f>
        <v>Plastikowy pojemnik z uchwytami, po bokach otwory na probówki: 6 otworówxok.20mm, 8otworówxok.16mm, 8otworówxok.8mm Wymiary pojemnika ok.: 30x10x20cm</v>
      </c>
      <c r="D13" s="60">
        <v>14</v>
      </c>
      <c r="E13" s="26">
        <f>zbiorówka!E13</f>
        <v>0</v>
      </c>
      <c r="F13" s="26">
        <f t="shared" si="0"/>
        <v>0</v>
      </c>
      <c r="G13" s="27">
        <f>zbiorówka!G13</f>
        <v>0</v>
      </c>
      <c r="H13" s="22">
        <f t="shared" si="1"/>
        <v>0</v>
      </c>
      <c r="I13" s="19">
        <f t="shared" si="2"/>
        <v>0</v>
      </c>
      <c r="J13" s="29">
        <f t="shared" si="3"/>
        <v>0</v>
      </c>
    </row>
    <row r="14" spans="1:10" s="2" customFormat="1" ht="25.5">
      <c r="A14" s="28">
        <v>10</v>
      </c>
      <c r="B14" s="45" t="str">
        <f>zbiorówka!B14</f>
        <v>Termometr -10 do 110 C</v>
      </c>
      <c r="C14" s="25" t="str">
        <f>zbiorówka!C14</f>
        <v>Termometr alkoholowy. Zakres pomiaru od -10 do 110 0C.</v>
      </c>
      <c r="D14" s="60">
        <v>6</v>
      </c>
      <c r="E14" s="26">
        <f>zbiorówka!E14</f>
        <v>0</v>
      </c>
      <c r="F14" s="26">
        <f t="shared" si="0"/>
        <v>0</v>
      </c>
      <c r="G14" s="27">
        <f>zbiorówka!G14</f>
        <v>0</v>
      </c>
      <c r="H14" s="22">
        <f t="shared" si="1"/>
        <v>0</v>
      </c>
      <c r="I14" s="19">
        <f t="shared" si="2"/>
        <v>0</v>
      </c>
      <c r="J14" s="29">
        <f t="shared" si="3"/>
        <v>0</v>
      </c>
    </row>
    <row r="15" spans="1:10" s="2" customFormat="1" ht="25.5">
      <c r="A15" s="28">
        <v>11</v>
      </c>
      <c r="B15" s="45" t="str">
        <f>zbiorówka!B15</f>
        <v xml:space="preserve">Aparat Hoffmana </v>
      </c>
      <c r="C15" s="25" t="str">
        <f>zbiorówka!C15</f>
        <v>Przyrząd (tzw. Eudiometrem Hofmanna) - statyw z trzema połączonymi ze sobą cylindrami szklanymi (środkowy otwarty, boczne z zaworami, wyposażone w elektrody). W zestawie zasilacz.</v>
      </c>
      <c r="D15" s="60">
        <v>1</v>
      </c>
      <c r="E15" s="26">
        <f>zbiorówka!E15</f>
        <v>0</v>
      </c>
      <c r="F15" s="26">
        <f t="shared" si="0"/>
        <v>0</v>
      </c>
      <c r="G15" s="27">
        <f>zbiorówka!G15</f>
        <v>0</v>
      </c>
      <c r="H15" s="22">
        <f t="shared" si="1"/>
        <v>0</v>
      </c>
      <c r="I15" s="19">
        <f t="shared" si="2"/>
        <v>0</v>
      </c>
      <c r="J15" s="29">
        <f t="shared" si="3"/>
        <v>0</v>
      </c>
    </row>
    <row r="16" spans="1:10" s="2" customFormat="1" ht="38.25">
      <c r="A16" s="28">
        <v>12</v>
      </c>
      <c r="B16" s="45" t="str">
        <f>zbiorówka!B16</f>
        <v>Zestaw do ekstrakcji ze statywem</v>
      </c>
      <c r="C16" s="25" t="str">
        <f>zbiorówka!C16</f>
        <v>W skład zestawu wchodzi: ekstraktor, chłodnica, kolba płaskodenna, trójnóg, siatka z krążkiem ceramicznym, palnik spirytusowy, wąż 2szt., łapy i łączniki do zmontowania zestawu, Opakowanie plastikowe wyłożone pianką.</v>
      </c>
      <c r="D16" s="60">
        <v>1</v>
      </c>
      <c r="E16" s="26">
        <f>zbiorówka!E16</f>
        <v>0</v>
      </c>
      <c r="F16" s="26">
        <f t="shared" si="0"/>
        <v>0</v>
      </c>
      <c r="G16" s="27">
        <f>zbiorówka!G16</f>
        <v>0</v>
      </c>
      <c r="H16" s="22">
        <f t="shared" si="1"/>
        <v>0</v>
      </c>
      <c r="I16" s="19">
        <f t="shared" si="2"/>
        <v>0</v>
      </c>
      <c r="J16" s="29">
        <f t="shared" si="3"/>
        <v>0</v>
      </c>
    </row>
    <row r="17" spans="1:10" s="2" customFormat="1" ht="38.25">
      <c r="A17" s="28">
        <v>13</v>
      </c>
      <c r="B17" s="45" t="str">
        <f>zbiorówka!B17</f>
        <v>Zestaw do wytwarzania gazu</v>
      </c>
      <c r="C17" s="25" t="str">
        <f>zbiorówka!C17</f>
        <v>W skład zestawu wchodzi (przykładowo): butelka do wytwarzania gazu, biureta do pobierania gazu, trójnóg, siatka z krążkiem ceramicznym, palnik spirytusowy, wąż 2szt., łapy i łączniki do zmontowania zestawu, Opakowanie - pojemnik plastikowy wyłożony pianką.</v>
      </c>
      <c r="D17" s="60">
        <v>1</v>
      </c>
      <c r="E17" s="26">
        <f>zbiorówka!E17</f>
        <v>0</v>
      </c>
      <c r="F17" s="26">
        <f t="shared" si="0"/>
        <v>0</v>
      </c>
      <c r="G17" s="27">
        <f>zbiorówka!G17</f>
        <v>0</v>
      </c>
      <c r="H17" s="22">
        <f t="shared" si="1"/>
        <v>0</v>
      </c>
      <c r="I17" s="19">
        <f t="shared" si="2"/>
        <v>0</v>
      </c>
      <c r="J17" s="29">
        <f t="shared" si="3"/>
        <v>0</v>
      </c>
    </row>
    <row r="18" spans="1:10" s="2" customFormat="1" ht="38.25">
      <c r="A18" s="28">
        <v>14</v>
      </c>
      <c r="B18" s="45" t="str">
        <f>zbiorówka!B18</f>
        <v xml:space="preserve">Zestaw do destylacji ze statywem </v>
      </c>
      <c r="C18" s="25" t="str">
        <f>zbiorówka!C18</f>
        <v>W skład zestawu wchodzi (przykładowo): statyw, chłodnica z nasadką, wąż 2szt., kolba destylacyjna orągłodenna, łapy zaciskowej łączniki do zmontowania zestawu, trójnóg, siatka z krążkiem ceramicznym, palnik.</v>
      </c>
      <c r="D18" s="60">
        <v>3</v>
      </c>
      <c r="E18" s="26">
        <f>zbiorówka!E18</f>
        <v>0</v>
      </c>
      <c r="F18" s="26">
        <f t="shared" si="0"/>
        <v>0</v>
      </c>
      <c r="G18" s="27">
        <f>zbiorówka!G18</f>
        <v>0</v>
      </c>
      <c r="H18" s="22">
        <f t="shared" si="1"/>
        <v>0</v>
      </c>
      <c r="I18" s="19">
        <f t="shared" si="2"/>
        <v>0</v>
      </c>
      <c r="J18" s="29">
        <f t="shared" si="3"/>
        <v>0</v>
      </c>
    </row>
    <row r="19" spans="1:10" s="2" customFormat="1" ht="165.75">
      <c r="A19" s="28">
        <v>15</v>
      </c>
      <c r="B19" s="45" t="str">
        <f>zbiorówka!B19</f>
        <v xml:space="preserve">Komplet szkła wersja rozbudowana </v>
      </c>
      <c r="C19" s="25" t="str">
        <f>zbiorówka!C19</f>
        <v>Komplet szkła laboratoryjnego, wyposażenie pracowni w szkole podstawowej, zgodny z podstawą programową - w zestawie (przykładowo): 1. Chłodnica Liebiga - 1 szt. 2. Kolba destylacyjna 100 ml - 1 szt. 3. Kolba płaskodenna 250 ml - 1 szt. 4. Kolba stożkowa 200 ml - 2 szt. 5. Krystalizator z wlewem - 2 szt. 6. Lejek szklany - 1 szt. 7. Moździerz porcelanowy z tłuczkiem - 1 szt. 8. Parownica porcelanowa - 1 szt. 9. Pipeta miarowa 5 ml - 1 szt. 10. Cylinder miarowy 100 ml - 1 szt.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rurek o różnych przekrojach i długościach, proste, zgięte - różne kąty, dwukrotnie zgięte, kapilarne 20. Rurka gumowa- 1 szt.
21. Korki gumowe różne min. 10 szt 22. Szkiełko zegarkowe - 4 szt. 23. Zlewka: 250 ml - 1 szt.niska; 100 ml - 1 szt.; wysoka 250 ml - 1 szt.24. Tryskawka - 1 szt. 25. Termometr  0 - 200 st.C - 1 szt.26. Butla laboratoryjna 100 ml - 2 szt.27. Probówka z tubusem  - 1 szt.28. Rozdzielacz cylindryczny 50 ml - 1 szt.</v>
      </c>
      <c r="D19" s="60">
        <v>3</v>
      </c>
      <c r="E19" s="26">
        <f>zbiorówka!E19</f>
        <v>0</v>
      </c>
      <c r="F19" s="26">
        <f t="shared" si="0"/>
        <v>0</v>
      </c>
      <c r="G19" s="27">
        <f>zbiorówka!G19</f>
        <v>0</v>
      </c>
      <c r="H19" s="22">
        <f t="shared" si="1"/>
        <v>0</v>
      </c>
      <c r="I19" s="19">
        <f t="shared" si="2"/>
        <v>0</v>
      </c>
      <c r="J19" s="29">
        <f t="shared" si="3"/>
        <v>0</v>
      </c>
    </row>
    <row r="20" spans="1:10" s="2" customFormat="1" ht="25.5">
      <c r="A20" s="28">
        <v>16</v>
      </c>
      <c r="B20" s="45" t="str">
        <f>zbiorówka!B20</f>
        <v>Rodzaje metali-12 płytek</v>
      </c>
      <c r="C20" s="25" t="str">
        <f>zbiorówka!C20</f>
        <v>Zestaw min. 12 płytek z różnych metali, z oznaczeniami do identyfikacji metalu. Wymiary płytki ok. 50x25mm</v>
      </c>
      <c r="D20" s="61">
        <v>0</v>
      </c>
      <c r="E20" s="26">
        <f>zbiorówka!E20</f>
        <v>0</v>
      </c>
      <c r="F20" s="26">
        <f t="shared" si="0"/>
        <v>0</v>
      </c>
      <c r="G20" s="27">
        <f>zbiorówka!G20</f>
        <v>0</v>
      </c>
      <c r="H20" s="22">
        <f t="shared" si="1"/>
        <v>0</v>
      </c>
      <c r="I20" s="19">
        <f t="shared" si="2"/>
        <v>0</v>
      </c>
      <c r="J20" s="29">
        <f t="shared" si="3"/>
        <v>0</v>
      </c>
    </row>
    <row r="21" spans="1:10" s="2" customFormat="1" ht="25.5">
      <c r="A21" s="28">
        <v>17</v>
      </c>
      <c r="B21" s="45" t="str">
        <f>zbiorówka!B21</f>
        <v>Palnik spirytusowy</v>
      </c>
      <c r="C21" s="25" t="str">
        <f>zbiorówka!C21</f>
        <v xml:space="preserve">Palnik alkoholowy, spirytusowy. Pojemność 100ml.  </v>
      </c>
      <c r="D21" s="61">
        <v>0</v>
      </c>
      <c r="E21" s="26">
        <f>zbiorówka!E21</f>
        <v>0</v>
      </c>
      <c r="F21" s="26">
        <f t="shared" si="0"/>
        <v>0</v>
      </c>
      <c r="G21" s="27">
        <f>zbiorówka!G21</f>
        <v>0</v>
      </c>
      <c r="H21" s="22">
        <f t="shared" si="1"/>
        <v>0</v>
      </c>
      <c r="I21" s="19">
        <f t="shared" si="2"/>
        <v>0</v>
      </c>
      <c r="J21" s="29">
        <f t="shared" si="3"/>
        <v>0</v>
      </c>
    </row>
    <row r="22" spans="1:10" s="2" customFormat="1" ht="51">
      <c r="A22" s="28">
        <v>18</v>
      </c>
      <c r="B22" s="45" t="str">
        <f>zbiorówka!B22</f>
        <v>Szkolny model atomu</v>
      </c>
      <c r="C22" s="25" t="str">
        <f>zbiorówka!C22</f>
        <v>Model atomu wg Bohra- skład zestawu wchodzą:
-pudełko: pokrywka i podstawa -  z oznaczonymi powłokami elektronowymi
- 90 krążków 30 oznaczonych "+", 30 "-" i 30 gładkich
-instrukcja wraz z ćwiczeniami</v>
      </c>
      <c r="D22" s="60">
        <v>14</v>
      </c>
      <c r="E22" s="26">
        <f>zbiorówka!E22</f>
        <v>0</v>
      </c>
      <c r="F22" s="26">
        <f t="shared" si="0"/>
        <v>0</v>
      </c>
      <c r="G22" s="27">
        <f>zbiorówka!G22</f>
        <v>0</v>
      </c>
      <c r="H22" s="22">
        <f t="shared" si="1"/>
        <v>0</v>
      </c>
      <c r="I22" s="19">
        <f t="shared" si="2"/>
        <v>0</v>
      </c>
      <c r="J22" s="29">
        <f t="shared" si="3"/>
        <v>0</v>
      </c>
    </row>
    <row r="23" spans="1:10" s="2" customFormat="1" ht="25.5">
      <c r="A23" s="28">
        <v>19</v>
      </c>
      <c r="B23" s="45" t="str">
        <f>zbiorówka!B23</f>
        <v>Model atomu 3D</v>
      </c>
      <c r="C23" s="25" t="str">
        <f>zbiorówka!C23</f>
        <v>Trójwymiarowy model przekroju atomu, z orbitami elektronowe w postaci chmur elektronów. Wymiary: Średnica atomu: ok 30cm Wysokość modelu: ok 40cm</v>
      </c>
      <c r="D23" s="60">
        <v>1</v>
      </c>
      <c r="E23" s="26">
        <f>zbiorówka!E23</f>
        <v>0</v>
      </c>
      <c r="F23" s="26">
        <f t="shared" si="0"/>
        <v>0</v>
      </c>
      <c r="G23" s="27">
        <f>zbiorówka!G23</f>
        <v>0</v>
      </c>
      <c r="H23" s="22">
        <f t="shared" si="1"/>
        <v>0</v>
      </c>
      <c r="I23" s="19">
        <f t="shared" si="2"/>
        <v>0</v>
      </c>
      <c r="J23" s="29">
        <f t="shared" si="3"/>
        <v>0</v>
      </c>
    </row>
    <row r="24" spans="1:10" s="2" customFormat="1" ht="25.5">
      <c r="A24" s="28">
        <v>20</v>
      </c>
      <c r="B24" s="45" t="str">
        <f>zbiorówka!B24</f>
        <v>Model fullerenu C60</v>
      </c>
      <c r="C24" s="25" t="str">
        <f>zbiorówka!C24</f>
        <v>Model cząsteczki fullerenu C60 -  wymiar min 25 cm.</v>
      </c>
      <c r="D24" s="60">
        <v>1</v>
      </c>
      <c r="E24" s="26">
        <f>zbiorówka!E24</f>
        <v>0</v>
      </c>
      <c r="F24" s="26">
        <f t="shared" si="0"/>
        <v>0</v>
      </c>
      <c r="G24" s="27">
        <f>zbiorówka!G24</f>
        <v>0</v>
      </c>
      <c r="H24" s="22">
        <f t="shared" si="1"/>
        <v>0</v>
      </c>
      <c r="I24" s="19">
        <f t="shared" si="2"/>
        <v>0</v>
      </c>
      <c r="J24" s="29">
        <f t="shared" si="3"/>
        <v>0</v>
      </c>
    </row>
    <row r="25" spans="1:10" s="2" customFormat="1">
      <c r="A25" s="28">
        <v>21</v>
      </c>
      <c r="B25" s="45" t="str">
        <f>zbiorówka!B25</f>
        <v>Model grafitu</v>
      </c>
      <c r="C25" s="25" t="str">
        <f>zbiorówka!C25</f>
        <v>Model przedstawiający strukturę  grafitu (min. 3 warstwy)</v>
      </c>
      <c r="D25" s="60">
        <v>1</v>
      </c>
      <c r="E25" s="26">
        <f>zbiorówka!E25</f>
        <v>0</v>
      </c>
      <c r="F25" s="26">
        <f t="shared" si="0"/>
        <v>0</v>
      </c>
      <c r="G25" s="27">
        <f>zbiorówka!G25</f>
        <v>0</v>
      </c>
      <c r="H25" s="22">
        <f t="shared" si="1"/>
        <v>0</v>
      </c>
      <c r="I25" s="19">
        <f t="shared" si="2"/>
        <v>0</v>
      </c>
      <c r="J25" s="29">
        <f t="shared" si="3"/>
        <v>0</v>
      </c>
    </row>
    <row r="26" spans="1:10" s="2" customFormat="1" ht="25.5">
      <c r="A26" s="28">
        <v>22</v>
      </c>
      <c r="B26" s="45" t="str">
        <f>zbiorówka!B26</f>
        <v>Model chlorku-sodu</v>
      </c>
      <c r="C26" s="25" t="str">
        <f>zbiorówka!C26</f>
        <v>Model przedstawiający strukturę krystaliczną NaCl - jony chloru i sodu w różnych kolorach</v>
      </c>
      <c r="D26" s="60">
        <v>1</v>
      </c>
      <c r="E26" s="26">
        <f>zbiorówka!E26</f>
        <v>0</v>
      </c>
      <c r="F26" s="26">
        <f t="shared" si="0"/>
        <v>0</v>
      </c>
      <c r="G26" s="27">
        <f>zbiorówka!G26</f>
        <v>0</v>
      </c>
      <c r="H26" s="22">
        <f t="shared" si="1"/>
        <v>0</v>
      </c>
      <c r="I26" s="19">
        <f t="shared" si="2"/>
        <v>0</v>
      </c>
      <c r="J26" s="29">
        <f t="shared" si="3"/>
        <v>0</v>
      </c>
    </row>
    <row r="27" spans="1:10" s="2" customFormat="1" ht="38.25">
      <c r="A27" s="28">
        <v>23</v>
      </c>
      <c r="B27" s="45" t="str">
        <f>zbiorówka!B27</f>
        <v>Model kryształu diamentu</v>
      </c>
      <c r="C27" s="25" t="str">
        <f>zbiorówka!C27</f>
        <v>Model przedstawiający strukturę krystaliczną diamentu.</v>
      </c>
      <c r="D27" s="60">
        <v>1</v>
      </c>
      <c r="E27" s="26">
        <f>zbiorówka!E27</f>
        <v>0</v>
      </c>
      <c r="F27" s="26">
        <f t="shared" si="0"/>
        <v>0</v>
      </c>
      <c r="G27" s="27">
        <f>zbiorówka!G27</f>
        <v>0</v>
      </c>
      <c r="H27" s="22">
        <f t="shared" si="1"/>
        <v>0</v>
      </c>
      <c r="I27" s="19">
        <f t="shared" si="2"/>
        <v>0</v>
      </c>
      <c r="J27" s="29">
        <f t="shared" si="3"/>
        <v>0</v>
      </c>
    </row>
    <row r="28" spans="1:10" s="2" customFormat="1" ht="51">
      <c r="A28" s="28">
        <v>24</v>
      </c>
      <c r="B28" s="45" t="str">
        <f>zbiorówka!B28</f>
        <v>Modele atomów - zestaw podstawowy</v>
      </c>
      <c r="C28" s="25" t="str">
        <f>zbiorówka!C28</f>
        <v>Zestaw kulek  i łączników z tworzywa sztucznego, pozwalających na budowę modeli atomów. W zestawie min. 75 różnego rodzaju kulek oraz ok.35 łączników (min 110 elementów).Całość zapakowana w pojemnik</v>
      </c>
      <c r="D28" s="60">
        <v>15</v>
      </c>
      <c r="E28" s="26">
        <f>zbiorówka!E28</f>
        <v>0</v>
      </c>
      <c r="F28" s="26">
        <f t="shared" si="0"/>
        <v>0</v>
      </c>
      <c r="G28" s="27">
        <f>zbiorówka!G28</f>
        <v>0</v>
      </c>
      <c r="H28" s="22">
        <f t="shared" si="1"/>
        <v>0</v>
      </c>
      <c r="I28" s="19">
        <f t="shared" si="2"/>
        <v>0</v>
      </c>
      <c r="J28" s="29">
        <f t="shared" si="3"/>
        <v>0</v>
      </c>
    </row>
    <row r="29" spans="1:10" s="2" customFormat="1" ht="51">
      <c r="A29" s="28">
        <v>25</v>
      </c>
      <c r="B29" s="45" t="str">
        <f>zbiorówka!B29</f>
        <v>Komplet szpatułek i łyżeczek do chemii</v>
      </c>
      <c r="C29" s="25" t="str">
        <f>zbiorówka!C29</f>
        <v xml:space="preserve">Zestaw zawiera co najmniej: 3 szt. różnie zgiętych łyżeczek do spalań oraz 3 szt. różnych rodzajów szpatułek.   </v>
      </c>
      <c r="D29" s="60">
        <v>1</v>
      </c>
      <c r="E29" s="26">
        <f>zbiorówka!E29</f>
        <v>0</v>
      </c>
      <c r="F29" s="26">
        <f t="shared" si="0"/>
        <v>0</v>
      </c>
      <c r="G29" s="27">
        <f>zbiorówka!G29</f>
        <v>0</v>
      </c>
      <c r="H29" s="22">
        <f t="shared" si="1"/>
        <v>0</v>
      </c>
      <c r="I29" s="19">
        <f t="shared" si="2"/>
        <v>0</v>
      </c>
      <c r="J29" s="29">
        <f t="shared" si="3"/>
        <v>0</v>
      </c>
    </row>
    <row r="30" spans="1:10" s="2" customFormat="1" ht="51">
      <c r="A30" s="28">
        <v>26</v>
      </c>
      <c r="B30" s="45" t="str">
        <f>zbiorówka!B30</f>
        <v>Modele atomów - zestaw poszerzony</v>
      </c>
      <c r="C30" s="25" t="str">
        <f>zbiorówka!C30</f>
        <v>Zestaw kulek i łączników z tworzywa sztucznego, pozwalających na budowę modeli atomów. W zestawie min. 350 różnych kulek oraz 180 łączników - łącznie min 530 elementów. Całość zapakowana w pojemnik.</v>
      </c>
      <c r="D30" s="60">
        <v>1</v>
      </c>
      <c r="E30" s="26">
        <f>zbiorówka!E30</f>
        <v>0</v>
      </c>
      <c r="F30" s="26">
        <f t="shared" si="0"/>
        <v>0</v>
      </c>
      <c r="G30" s="27">
        <f>zbiorówka!G30</f>
        <v>0</v>
      </c>
      <c r="H30" s="22">
        <f t="shared" si="1"/>
        <v>0</v>
      </c>
      <c r="I30" s="19">
        <f t="shared" si="2"/>
        <v>0</v>
      </c>
      <c r="J30" s="29">
        <f t="shared" si="3"/>
        <v>0</v>
      </c>
    </row>
    <row r="31" spans="1:10" s="2" customFormat="1" ht="63.75">
      <c r="A31" s="28">
        <v>27</v>
      </c>
      <c r="B31" s="45" t="str">
        <f>zbiorówka!B31</f>
        <v xml:space="preserve">Zestaw odczynników i chemikaliów do nauki chemii w szkołach  </v>
      </c>
      <c r="C31" s="25" t="str">
        <f>zbiorówka!C31</f>
        <v>Zestaw odczynników, wskaźników, chemikaliów, substancji - do nauki chemii zgodnie z podstawą programową szkoły podstawowej. Minimum 50 pozycji.</v>
      </c>
      <c r="D31" s="60">
        <v>1</v>
      </c>
      <c r="E31" s="26">
        <f>zbiorówka!E31</f>
        <v>0</v>
      </c>
      <c r="F31" s="26">
        <f t="shared" si="0"/>
        <v>0</v>
      </c>
      <c r="G31" s="27">
        <f>zbiorówka!G31</f>
        <v>0</v>
      </c>
      <c r="H31" s="22">
        <f t="shared" si="1"/>
        <v>0</v>
      </c>
      <c r="I31" s="19">
        <f t="shared" si="2"/>
        <v>0</v>
      </c>
      <c r="J31" s="29">
        <f t="shared" si="3"/>
        <v>0</v>
      </c>
    </row>
    <row r="32" spans="1:10" s="2" customFormat="1" ht="114.75">
      <c r="A32" s="28">
        <v>28</v>
      </c>
      <c r="B32" s="45" t="str">
        <f>zbiorówka!B32</f>
        <v>Statyw laboratoryjny szkolny z wyposażeniem</v>
      </c>
      <c r="C32" s="25" t="str">
        <f>zbiorówka!C32</f>
        <v>W skład zestawu wchodzą:
- statyw - metalowa podstawa z prętem
- łącznik krzyżowy 5szt.
- łapa do kolb duża
- łapa do kolb mała
-łapa do biuret podwójna
-łapa do chłodnic
-pierścień zamknięty o średnicy ok 9 cm
-pierścień otwarty o średnicy ok 6 cm</v>
      </c>
      <c r="D32" s="61">
        <v>3</v>
      </c>
      <c r="E32" s="26">
        <f>zbiorówka!E32</f>
        <v>0</v>
      </c>
      <c r="F32" s="26">
        <f t="shared" si="0"/>
        <v>0</v>
      </c>
      <c r="G32" s="27">
        <f>zbiorówka!G32</f>
        <v>0</v>
      </c>
      <c r="H32" s="22">
        <f t="shared" si="1"/>
        <v>0</v>
      </c>
      <c r="I32" s="19">
        <f t="shared" si="2"/>
        <v>0</v>
      </c>
      <c r="J32" s="29">
        <f t="shared" si="3"/>
        <v>0</v>
      </c>
    </row>
    <row r="33" spans="1:10" s="2" customFormat="1" ht="63.75">
      <c r="A33" s="28">
        <v>29</v>
      </c>
      <c r="B33" s="45" t="str">
        <f>zbiorówka!B33</f>
        <v>Statyw demonstracyjny</v>
      </c>
      <c r="C33" s="25" t="str">
        <f>zbiorówka!C33</f>
        <v>W skład zestawu wchodzą:
- statyw - metalowa podstawa z prętem
- łącznik krzyżowy min. 5szt.
- łapy do szkła laboratoryjnego - min. 2 szt
-pierścienie o różnych średnicach - 3 szt</v>
      </c>
      <c r="D33" s="61">
        <v>0</v>
      </c>
      <c r="E33" s="26">
        <f>zbiorówka!E33</f>
        <v>0</v>
      </c>
      <c r="F33" s="26">
        <f t="shared" si="0"/>
        <v>0</v>
      </c>
      <c r="G33" s="27">
        <f>zbiorówka!G33</f>
        <v>0</v>
      </c>
      <c r="H33" s="22">
        <f t="shared" si="1"/>
        <v>0</v>
      </c>
      <c r="I33" s="19">
        <f t="shared" si="2"/>
        <v>0</v>
      </c>
      <c r="J33" s="29">
        <f t="shared" si="3"/>
        <v>0</v>
      </c>
    </row>
    <row r="34" spans="1:10" s="2" customFormat="1" ht="51">
      <c r="A34" s="28">
        <v>30</v>
      </c>
      <c r="B34" s="45" t="str">
        <f>zbiorówka!B34</f>
        <v xml:space="preserve">Podnośnik laboratoryjny stal nierdzewna </v>
      </c>
      <c r="C34" s="25" t="str">
        <f>zbiorówka!C34</f>
        <v>Podnośnik mechaniczny - laboratoryjny. Stolik i podstawa wykonane ze stali nierdzewnej. Płynna regulacja wysokości. Zakres regulacji: max. 250 mm. Wymiary stolika: ok.150 x 150 mm</v>
      </c>
      <c r="D34" s="60">
        <v>3</v>
      </c>
      <c r="E34" s="26">
        <f>zbiorówka!E34</f>
        <v>0</v>
      </c>
      <c r="F34" s="26">
        <f t="shared" si="0"/>
        <v>0</v>
      </c>
      <c r="G34" s="27">
        <f>zbiorówka!G34</f>
        <v>0</v>
      </c>
      <c r="H34" s="22">
        <f t="shared" si="1"/>
        <v>0</v>
      </c>
      <c r="I34" s="19">
        <f t="shared" si="2"/>
        <v>0</v>
      </c>
      <c r="J34" s="29">
        <f t="shared" si="3"/>
        <v>0</v>
      </c>
    </row>
    <row r="35" spans="1:10" s="2" customFormat="1" ht="76.5">
      <c r="A35" s="28">
        <v>31</v>
      </c>
      <c r="B35" s="45" t="str">
        <f>zbiorówka!B35</f>
        <v>Układ okresowy pierwiastków chemicznych - część chemiczna</v>
      </c>
      <c r="C35" s="25" t="str">
        <f>zbiorówka!C35</f>
        <v>Plansza dydaktyczna jednostronna w formacie min 200cm x 140 cm prezentująca część chemiczną układu okresowego pierwiastków.</v>
      </c>
      <c r="D35" s="62">
        <v>1</v>
      </c>
      <c r="E35" s="26">
        <f>zbiorówka!E35</f>
        <v>0</v>
      </c>
      <c r="F35" s="26">
        <f t="shared" si="0"/>
        <v>0</v>
      </c>
      <c r="G35" s="27">
        <f>zbiorówka!G35</f>
        <v>0</v>
      </c>
      <c r="H35" s="22">
        <f t="shared" si="1"/>
        <v>0</v>
      </c>
      <c r="I35" s="19">
        <f t="shared" si="2"/>
        <v>0</v>
      </c>
      <c r="J35" s="29">
        <f t="shared" si="3"/>
        <v>0</v>
      </c>
    </row>
    <row r="36" spans="1:10" s="2" customFormat="1" ht="38.25">
      <c r="A36" s="28">
        <v>32</v>
      </c>
      <c r="B36" s="45" t="str">
        <f>zbiorówka!B36</f>
        <v>Tabela rozpuszczalności</v>
      </c>
      <c r="C36" s="25" t="str">
        <f>zbiorówka!C36</f>
        <v>Plansza dydaktyczna w formacie min 100x70 cm, foliowana, oprawiona, z możliwością zawieszania</v>
      </c>
      <c r="D36" s="61">
        <v>0</v>
      </c>
      <c r="E36" s="26">
        <f>zbiorówka!E36</f>
        <v>0</v>
      </c>
      <c r="F36" s="26">
        <f t="shared" si="0"/>
        <v>0</v>
      </c>
      <c r="G36" s="27">
        <f>zbiorówka!G36</f>
        <v>0</v>
      </c>
      <c r="H36" s="22">
        <f t="shared" si="1"/>
        <v>0</v>
      </c>
      <c r="I36" s="19">
        <f t="shared" si="2"/>
        <v>0</v>
      </c>
      <c r="J36" s="29">
        <f t="shared" si="3"/>
        <v>0</v>
      </c>
    </row>
    <row r="37" spans="1:10" s="2" customFormat="1" ht="89.25">
      <c r="A37" s="28">
        <v>33</v>
      </c>
      <c r="B37" s="45" t="str">
        <f>zbiorówka!B37</f>
        <v>Komplet plansz do chemii</v>
      </c>
      <c r="C37" s="25" t="str">
        <f>zbiorówka!C37</f>
        <v>Zestaw plansz chemicznych o wymiarach min 70cm x 100cm:
1.Tabela rozpuszczalności
2.Układ okresowy pierwiastków
3.Skala elektroujemności według Paulinga
4.Wiązania chemiczne
5.Kwasy nieorganiczne (beztlenowe)
6.Budowa materii</v>
      </c>
      <c r="D37" s="60">
        <v>1</v>
      </c>
      <c r="E37" s="26">
        <f>zbiorówka!E37</f>
        <v>0</v>
      </c>
      <c r="F37" s="26">
        <f t="shared" si="0"/>
        <v>0</v>
      </c>
      <c r="G37" s="27">
        <f>zbiorówka!G37</f>
        <v>0</v>
      </c>
      <c r="H37" s="22">
        <f t="shared" si="1"/>
        <v>0</v>
      </c>
      <c r="I37" s="19">
        <f t="shared" si="2"/>
        <v>0</v>
      </c>
      <c r="J37" s="29">
        <f t="shared" si="3"/>
        <v>0</v>
      </c>
    </row>
    <row r="38" spans="1:10" s="2" customFormat="1" ht="51">
      <c r="A38" s="28">
        <v>34</v>
      </c>
      <c r="B38" s="45" t="str">
        <f>zbiorówka!B38</f>
        <v>Plansze interaktywne chemia</v>
      </c>
      <c r="C38" s="25" t="str">
        <f>zbiorówka!C38</f>
        <v>Program edukacyjny, tematyka - chemia -poziom szkoła podstawowa. W programie ilustracje, fotografie, animacje, filmy pokazujące np. doświadczenia chemiczne, reakcje chemiczne, budowę atomów i cząsteczek, tabelę rozpuszczalności, przykłady zastosowań substancji i procesów chemicznych w życiu codziennym
Program współpracuje z rzutnikiem lub tablicą interaktywną.</v>
      </c>
      <c r="D38" s="60">
        <v>1</v>
      </c>
      <c r="E38" s="26">
        <f>zbiorówka!E38</f>
        <v>0</v>
      </c>
      <c r="F38" s="26">
        <f t="shared" si="0"/>
        <v>0</v>
      </c>
      <c r="G38" s="27">
        <f>zbiorówka!G38</f>
        <v>0</v>
      </c>
      <c r="H38" s="22">
        <f t="shared" si="1"/>
        <v>0</v>
      </c>
      <c r="I38" s="19">
        <f t="shared" si="2"/>
        <v>0</v>
      </c>
      <c r="J38" s="29">
        <f t="shared" si="3"/>
        <v>0</v>
      </c>
    </row>
    <row r="39" spans="1:10" s="2" customFormat="1" ht="38.25">
      <c r="A39" s="28">
        <v>35</v>
      </c>
      <c r="B39" s="45" t="str">
        <f>zbiorówka!B39</f>
        <v>Waga szkolna elektroniczna 500g/0.1g</v>
      </c>
      <c r="C39" s="25" t="str">
        <f>zbiorówka!C39</f>
        <v xml:space="preserve">Wyświetlacz cyfrowy, Zasilanie: bateria., Maksymalne obciążenie 500g, Dokładność 0.1g, </v>
      </c>
      <c r="D39" s="60">
        <v>3</v>
      </c>
      <c r="E39" s="26">
        <f>zbiorówka!E39</f>
        <v>0</v>
      </c>
      <c r="F39" s="26">
        <f t="shared" si="0"/>
        <v>0</v>
      </c>
      <c r="G39" s="27">
        <f>zbiorówka!G39</f>
        <v>0</v>
      </c>
      <c r="H39" s="22">
        <f t="shared" si="1"/>
        <v>0</v>
      </c>
      <c r="I39" s="19">
        <f t="shared" si="2"/>
        <v>0</v>
      </c>
      <c r="J39" s="29">
        <f t="shared" si="3"/>
        <v>0</v>
      </c>
    </row>
    <row r="40" spans="1:10" s="2" customFormat="1" ht="38.25">
      <c r="A40" s="28">
        <v>36</v>
      </c>
      <c r="B40" s="45" t="str">
        <f>zbiorówka!B40</f>
        <v>Waga szalkowa laboratoryjna szkolna 500g</v>
      </c>
      <c r="C40" s="25" t="str">
        <f>zbiorówka!C40</f>
        <v>Waga szalkowa laboratoryjna. Zestaw zawiera ok.20 odważników od 10 mg do 200 g. Udźwig: 500g. Podziałka: 20mg</v>
      </c>
      <c r="D40" s="61">
        <v>1</v>
      </c>
      <c r="E40" s="26">
        <f>zbiorówka!E40</f>
        <v>0</v>
      </c>
      <c r="F40" s="26">
        <f t="shared" si="0"/>
        <v>0</v>
      </c>
      <c r="G40" s="27">
        <f>zbiorówka!G40</f>
        <v>0</v>
      </c>
      <c r="H40" s="22">
        <f t="shared" si="1"/>
        <v>0</v>
      </c>
      <c r="I40" s="19">
        <f t="shared" si="2"/>
        <v>0</v>
      </c>
      <c r="J40" s="29">
        <f t="shared" si="3"/>
        <v>0</v>
      </c>
    </row>
    <row r="41" spans="1:10" s="2" customFormat="1" ht="51">
      <c r="A41" s="28">
        <v>37</v>
      </c>
      <c r="B41" s="45" t="str">
        <f>zbiorówka!B41</f>
        <v>Zasilacz laboratoryjny prądu stałego 15V max 3A</v>
      </c>
      <c r="C41" s="25" t="str">
        <f>zbiorówka!C41</f>
        <v>Zasilacz laboratoryjny prądu stałego, z płynną regulacją. Wskaźniki cyfrowe 2xLCD niezależne. Specyfikacja techniczna: Napięcie wyjściowe: 0-30V, Prąd wyjściowy (max): 5A.</v>
      </c>
      <c r="D41" s="60">
        <v>1</v>
      </c>
      <c r="E41" s="26">
        <f>zbiorówka!E41</f>
        <v>0</v>
      </c>
      <c r="F41" s="26">
        <f t="shared" si="0"/>
        <v>0</v>
      </c>
      <c r="G41" s="27">
        <f>zbiorówka!G41</f>
        <v>0</v>
      </c>
      <c r="H41" s="22">
        <f t="shared" si="1"/>
        <v>0</v>
      </c>
      <c r="I41" s="19">
        <f t="shared" si="2"/>
        <v>0</v>
      </c>
      <c r="J41" s="29">
        <f t="shared" si="3"/>
        <v>0</v>
      </c>
    </row>
    <row r="42" spans="1:10" s="2" customFormat="1" ht="25.5">
      <c r="A42" s="28">
        <v>38</v>
      </c>
      <c r="B42" s="45" t="str">
        <f>zbiorówka!B42</f>
        <v>Okulary ochronne</v>
      </c>
      <c r="C42" s="25" t="str">
        <f>zbiorówka!C42</f>
        <v>Okulary ochronne z otworami wentylacyjnymi</v>
      </c>
      <c r="D42" s="60">
        <v>28</v>
      </c>
      <c r="E42" s="26">
        <f>zbiorówka!E42</f>
        <v>0</v>
      </c>
      <c r="F42" s="26">
        <f t="shared" si="0"/>
        <v>0</v>
      </c>
      <c r="G42" s="27">
        <f>zbiorówka!G42</f>
        <v>0</v>
      </c>
      <c r="H42" s="22">
        <f t="shared" si="1"/>
        <v>0</v>
      </c>
      <c r="I42" s="19">
        <f t="shared" si="2"/>
        <v>0</v>
      </c>
      <c r="J42" s="29">
        <f t="shared" si="3"/>
        <v>0</v>
      </c>
    </row>
    <row r="43" spans="1:10" s="2" customFormat="1" ht="25.5">
      <c r="A43" s="28">
        <v>39</v>
      </c>
      <c r="B43" s="45" t="str">
        <f>zbiorówka!B43</f>
        <v>Fartuchy ochronne</v>
      </c>
      <c r="C43" s="25" t="str">
        <f>zbiorówka!C43</f>
        <v>Fartuch z białego płótna (100% bawełna) z długimi rękawami, trzema kieszeniami, paskiem regulującym obwód oraz zapinane na guziki.</v>
      </c>
      <c r="D43" s="60">
        <v>28</v>
      </c>
      <c r="E43" s="26">
        <f>zbiorówka!E43</f>
        <v>0</v>
      </c>
      <c r="F43" s="26">
        <f t="shared" si="0"/>
        <v>0</v>
      </c>
      <c r="G43" s="27">
        <f>zbiorówka!G43</f>
        <v>0</v>
      </c>
      <c r="H43" s="22">
        <f t="shared" si="1"/>
        <v>0</v>
      </c>
      <c r="I43" s="19">
        <f t="shared" si="2"/>
        <v>0</v>
      </c>
      <c r="J43" s="29">
        <f t="shared" si="3"/>
        <v>0</v>
      </c>
    </row>
    <row r="44" spans="1:10" s="2" customFormat="1" ht="76.5">
      <c r="A44" s="28">
        <v>40</v>
      </c>
      <c r="B44" s="45" t="str">
        <f>zbiorówka!B44</f>
        <v>Apteczka</v>
      </c>
      <c r="C44" s="25" t="str">
        <f>zbiorówka!C44</f>
        <v>Apteczka w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44" s="60">
        <v>1</v>
      </c>
      <c r="E44" s="26">
        <f>zbiorówka!E44</f>
        <v>0</v>
      </c>
      <c r="F44" s="26">
        <f t="shared" si="0"/>
        <v>0</v>
      </c>
      <c r="G44" s="27">
        <f>zbiorówka!G44</f>
        <v>0</v>
      </c>
      <c r="H44" s="22">
        <f t="shared" si="1"/>
        <v>0</v>
      </c>
      <c r="I44" s="19">
        <f t="shared" si="2"/>
        <v>0</v>
      </c>
      <c r="J44" s="29">
        <f t="shared" si="3"/>
        <v>0</v>
      </c>
    </row>
    <row r="45" spans="1:10" s="2" customFormat="1" ht="25.5">
      <c r="A45" s="28">
        <v>41</v>
      </c>
      <c r="B45" s="45" t="str">
        <f>zbiorówka!B45</f>
        <v>Rękawiczki lateksowe</v>
      </c>
      <c r="C45" s="25" t="str">
        <f>zbiorówka!C45</f>
        <v>Rękawice laboratoryjne, cienkie, elastyczne. 100 szt w opakowaniu</v>
      </c>
      <c r="D45" s="60">
        <v>1</v>
      </c>
      <c r="E45" s="26">
        <f>zbiorówka!E45</f>
        <v>0</v>
      </c>
      <c r="F45" s="26">
        <f t="shared" si="0"/>
        <v>0</v>
      </c>
      <c r="G45" s="27">
        <f>zbiorówka!G45</f>
        <v>0</v>
      </c>
      <c r="H45" s="22">
        <f t="shared" si="1"/>
        <v>0</v>
      </c>
      <c r="I45" s="19">
        <f t="shared" si="2"/>
        <v>0</v>
      </c>
      <c r="J45" s="29">
        <f t="shared" si="3"/>
        <v>0</v>
      </c>
    </row>
    <row r="46" spans="1:10" s="2" customFormat="1" ht="38.25">
      <c r="A46" s="28">
        <v>42</v>
      </c>
      <c r="B46" s="45" t="str">
        <f>zbiorówka!B46</f>
        <v>Rękawice do gorących przedmiotów</v>
      </c>
      <c r="C46" s="25" t="str">
        <f>zbiorówka!C46</f>
        <v>Rękawice termiczne wykonane z grubej bawełny frotte, ciepło kontaktowe do 250° C</v>
      </c>
      <c r="D46" s="60">
        <v>10</v>
      </c>
      <c r="E46" s="26">
        <f>zbiorówka!E46</f>
        <v>0</v>
      </c>
      <c r="F46" s="26">
        <f t="shared" si="0"/>
        <v>0</v>
      </c>
      <c r="G46" s="27">
        <f>zbiorówka!G46</f>
        <v>0</v>
      </c>
      <c r="H46" s="22">
        <f t="shared" si="1"/>
        <v>0</v>
      </c>
      <c r="I46" s="19">
        <f t="shared" si="2"/>
        <v>0</v>
      </c>
      <c r="J46" s="29">
        <f t="shared" si="3"/>
        <v>0</v>
      </c>
    </row>
    <row r="47" spans="1:10" s="2" customFormat="1">
      <c r="A47" s="28">
        <v>43</v>
      </c>
      <c r="B47" s="45" t="str">
        <f>zbiorówka!B47</f>
        <v>Parafilm</v>
      </c>
      <c r="C47" s="25" t="str">
        <f>zbiorówka!C47</f>
        <v>Parafilm  do uszczelniania szkła i plastików laboratoryjnych  Szerokość rolki: ok.50 mm Długość rolki: min 75 m</v>
      </c>
      <c r="D47" s="60">
        <v>1</v>
      </c>
      <c r="E47" s="26">
        <f>zbiorówka!E47</f>
        <v>0</v>
      </c>
      <c r="F47" s="26">
        <f t="shared" si="0"/>
        <v>0</v>
      </c>
      <c r="G47" s="27">
        <f>zbiorówka!G47</f>
        <v>0</v>
      </c>
      <c r="H47" s="22">
        <f t="shared" si="1"/>
        <v>0</v>
      </c>
      <c r="I47" s="19">
        <f t="shared" si="2"/>
        <v>0</v>
      </c>
      <c r="J47" s="29">
        <f t="shared" si="3"/>
        <v>0</v>
      </c>
    </row>
    <row r="48" spans="1:10" s="1" customFormat="1" ht="38.25">
      <c r="A48" s="28">
        <v>44</v>
      </c>
      <c r="B48" s="45" t="str">
        <f>zbiorówka!B48</f>
        <v xml:space="preserve">Mata z włókniny chłonnej </v>
      </c>
      <c r="C48" s="25" t="str">
        <f>zbiorówka!C48</f>
        <v>Mata z włókniny chłonnej, absorbująca chemikalia (uniwersalna),wymiar ok.40 cmx50 min 100mat w opakowaniu</v>
      </c>
      <c r="D48" s="60">
        <v>1</v>
      </c>
      <c r="E48" s="26">
        <f>zbiorówka!E48</f>
        <v>0</v>
      </c>
      <c r="F48" s="26">
        <f t="shared" si="0"/>
        <v>0</v>
      </c>
      <c r="G48" s="27">
        <f>zbiorówka!G48</f>
        <v>0</v>
      </c>
      <c r="H48" s="22">
        <f t="shared" si="1"/>
        <v>0</v>
      </c>
      <c r="I48" s="19">
        <f t="shared" si="2"/>
        <v>0</v>
      </c>
      <c r="J48" s="29">
        <f t="shared" si="3"/>
        <v>0</v>
      </c>
    </row>
    <row r="49" spans="1:10" ht="76.5">
      <c r="A49" s="28">
        <v>45</v>
      </c>
      <c r="B49" s="45" t="str">
        <f>zbiorówka!B49</f>
        <v>Palnik Bunsena (z wkładami wymiennymi)</v>
      </c>
      <c r="C49" s="25" t="str">
        <f>zbiorówka!C49</f>
        <v>W zestawie:
Palnik laboratoryjny
Kartusz gazowy
Dane techniczne:
Temperatura płomienia 1700oC
Kartusz 230g / 410 ml30% propan , 70% butan</v>
      </c>
      <c r="D49" s="61">
        <v>0</v>
      </c>
      <c r="E49" s="26">
        <f>zbiorówka!E49</f>
        <v>0</v>
      </c>
      <c r="F49" s="26">
        <f t="shared" ref="F49:F51" si="4">E49*D49</f>
        <v>0</v>
      </c>
      <c r="G49" s="27">
        <f>zbiorówka!G49</f>
        <v>0</v>
      </c>
      <c r="H49" s="22">
        <f t="shared" ref="H49:H51" si="5">J49-F49</f>
        <v>0</v>
      </c>
      <c r="I49" s="19">
        <f t="shared" ref="I49:I51" si="6">E49*G49%+E49</f>
        <v>0</v>
      </c>
      <c r="J49" s="29">
        <f t="shared" ref="J49:J51" si="7">I49*D49</f>
        <v>0</v>
      </c>
    </row>
    <row r="50" spans="1:10" ht="34.5" customHeight="1">
      <c r="A50" s="28">
        <v>46</v>
      </c>
      <c r="B50" s="45" t="str">
        <f>zbiorówka!B50</f>
        <v>Czasza grzejna</v>
      </c>
      <c r="C50" s="25" t="str">
        <f>zbiorówka!C50</f>
        <v>Elektryczny płaszcz grzewczy z regulacją mocy, do max 4500C</v>
      </c>
      <c r="D50" s="60">
        <v>2</v>
      </c>
      <c r="E50" s="26">
        <f>zbiorówka!E50</f>
        <v>0</v>
      </c>
      <c r="F50" s="26">
        <f t="shared" si="4"/>
        <v>0</v>
      </c>
      <c r="G50" s="27">
        <f>zbiorówka!G50</f>
        <v>0</v>
      </c>
      <c r="H50" s="22">
        <f t="shared" si="5"/>
        <v>0</v>
      </c>
      <c r="I50" s="19">
        <f t="shared" si="6"/>
        <v>0</v>
      </c>
      <c r="J50" s="29">
        <f t="shared" si="7"/>
        <v>0</v>
      </c>
    </row>
    <row r="51" spans="1:10" ht="64.5" thickBot="1">
      <c r="A51" s="30">
        <v>47</v>
      </c>
      <c r="B51" s="46" t="str">
        <f>zbiorówka!B51</f>
        <v>Butla z kranikiem do wody destylowanej (10l)</v>
      </c>
      <c r="C51" s="37" t="str">
        <f>zbiorówka!C51</f>
        <v>Butla do wody destylowanej z kranem, pojemność 10l, z tworzywa, szyja gwintowana z nakrętką, uchwyt do przenoszenia</v>
      </c>
      <c r="D51" s="63">
        <v>1</v>
      </c>
      <c r="E51" s="38">
        <f>zbiorówka!E51</f>
        <v>0</v>
      </c>
      <c r="F51" s="38">
        <f t="shared" si="4"/>
        <v>0</v>
      </c>
      <c r="G51" s="39">
        <f>zbiorówka!G51</f>
        <v>0</v>
      </c>
      <c r="H51" s="35">
        <f t="shared" si="5"/>
        <v>0</v>
      </c>
      <c r="I51" s="33">
        <f t="shared" si="6"/>
        <v>0</v>
      </c>
      <c r="J51" s="36">
        <f t="shared" si="7"/>
        <v>0</v>
      </c>
    </row>
    <row r="52" spans="1:10">
      <c r="F52" s="9">
        <f>SUM(F5:F51)</f>
        <v>0</v>
      </c>
      <c r="H52" s="9">
        <f>SUM(H5:H51)</f>
        <v>0</v>
      </c>
      <c r="J52" s="9">
        <f>SUM(J5:J51)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70" zoomScaleNormal="70" workbookViewId="0">
      <pane ySplit="4" topLeftCell="A32" activePane="bottomLeft" state="frozen"/>
      <selection activeCell="N13" sqref="N13"/>
      <selection pane="bottomLeft" activeCell="N13" sqref="N13"/>
    </sheetView>
  </sheetViews>
  <sheetFormatPr defaultColWidth="9" defaultRowHeight="14.25"/>
  <cols>
    <col min="1" max="1" width="5.625" style="7" customWidth="1"/>
    <col min="2" max="2" width="13.625" style="47" customWidth="1"/>
    <col min="3" max="3" width="96.125" style="7" customWidth="1"/>
    <col min="4" max="4" width="10.625" style="7" customWidth="1"/>
    <col min="5" max="5" width="11.875" style="7" customWidth="1"/>
    <col min="6" max="6" width="12" style="7" customWidth="1"/>
    <col min="7" max="7" width="10.25" style="8" bestFit="1" customWidth="1"/>
    <col min="8" max="8" width="12.25" style="7" customWidth="1"/>
    <col min="9" max="9" width="11.75" style="7" customWidth="1"/>
    <col min="10" max="10" width="12.125" style="7" bestFit="1" customWidth="1"/>
    <col min="11" max="16384" width="9" style="7"/>
  </cols>
  <sheetData>
    <row r="1" spans="1:10" s="5" customFormat="1" ht="15">
      <c r="A1" s="4"/>
      <c r="B1" s="40"/>
      <c r="C1" s="92" t="s">
        <v>9</v>
      </c>
      <c r="D1" s="92"/>
      <c r="E1" s="92"/>
      <c r="F1" s="92"/>
      <c r="G1" s="92"/>
      <c r="H1" s="92"/>
      <c r="I1" s="92"/>
    </row>
    <row r="2" spans="1:10" s="5" customFormat="1" ht="15">
      <c r="A2" s="6"/>
      <c r="B2" s="41"/>
      <c r="C2" s="95" t="s">
        <v>20</v>
      </c>
      <c r="D2" s="95"/>
      <c r="E2" s="95"/>
      <c r="F2" s="95"/>
      <c r="G2" s="95"/>
      <c r="H2" s="95"/>
      <c r="I2" s="95"/>
    </row>
    <row r="3" spans="1:10" s="5" customFormat="1" ht="15.75" thickBot="1">
      <c r="A3" s="6"/>
      <c r="B3" s="41"/>
      <c r="C3" s="10"/>
      <c r="D3" s="94"/>
      <c r="E3" s="94"/>
      <c r="F3" s="94"/>
      <c r="G3" s="11"/>
      <c r="H3" s="11"/>
      <c r="I3" s="11"/>
    </row>
    <row r="4" spans="1:10" customFormat="1" ht="38.25">
      <c r="A4" s="12"/>
      <c r="B4" s="42"/>
      <c r="C4" s="13"/>
      <c r="D4" s="13" t="s">
        <v>3</v>
      </c>
      <c r="E4" s="14" t="s">
        <v>4</v>
      </c>
      <c r="F4" s="14" t="s">
        <v>5</v>
      </c>
      <c r="G4" s="15" t="s">
        <v>6</v>
      </c>
      <c r="H4" s="15" t="s">
        <v>18</v>
      </c>
      <c r="I4" s="14" t="s">
        <v>7</v>
      </c>
      <c r="J4" s="16" t="s">
        <v>8</v>
      </c>
    </row>
    <row r="5" spans="1:10" s="2" customFormat="1" ht="51">
      <c r="A5" s="28">
        <v>1</v>
      </c>
      <c r="B5" s="45" t="str">
        <f>zbiorówka!B5</f>
        <v>Chemia - Zestaw do doświadczeń chemicznych</v>
      </c>
      <c r="C5" s="25" t="str">
        <f>zbiorówka!C5</f>
        <v>Zestaw szkła i sprzętu laboratoryjnego dla grupy 2-4 osób do doświadczeń z chemii dostosowany do wykonania doświadczeń odpowiadających podstawie programowej dla szkół podstawowych. Zestaw w opakowaniu przenośnym, wyłożony gąbką.</v>
      </c>
      <c r="D5" s="64">
        <v>0</v>
      </c>
      <c r="E5" s="26">
        <f>zbiorówka!E5</f>
        <v>0</v>
      </c>
      <c r="F5" s="26">
        <f>E5*D5</f>
        <v>0</v>
      </c>
      <c r="G5" s="27">
        <f>zbiorówka!G5</f>
        <v>0</v>
      </c>
      <c r="H5" s="22">
        <f>J5-F5</f>
        <v>0</v>
      </c>
      <c r="I5" s="19">
        <f>E5*G5%+E5</f>
        <v>0</v>
      </c>
      <c r="J5" s="29">
        <f>I5*D5</f>
        <v>0</v>
      </c>
    </row>
    <row r="6" spans="1:10" s="2" customFormat="1" ht="51">
      <c r="A6" s="28">
        <v>2</v>
      </c>
      <c r="B6" s="45" t="str">
        <f>zbiorówka!B6</f>
        <v>Elektrochemia - Zestaw do ćwiczeń z elektrochemii</v>
      </c>
      <c r="C6" s="25" t="str">
        <f>zbiorówka!C6</f>
        <v xml:space="preserve"> Zestaw do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podstawowych.</v>
      </c>
      <c r="D6" s="64">
        <v>0</v>
      </c>
      <c r="E6" s="26">
        <f>zbiorówka!E6</f>
        <v>0</v>
      </c>
      <c r="F6" s="26">
        <f t="shared" ref="F6:F48" si="0">E6*D6</f>
        <v>0</v>
      </c>
      <c r="G6" s="27">
        <f>zbiorówka!G6</f>
        <v>0</v>
      </c>
      <c r="H6" s="22">
        <f t="shared" ref="H6:H48" si="1">J6-F6</f>
        <v>0</v>
      </c>
      <c r="I6" s="19">
        <f t="shared" ref="I6:I48" si="2">E6*G6%+E6</f>
        <v>0</v>
      </c>
      <c r="J6" s="29">
        <f t="shared" ref="J6:J48" si="3">I6*D6</f>
        <v>0</v>
      </c>
    </row>
    <row r="7" spans="1:10" s="2" customFormat="1" ht="38.25">
      <c r="A7" s="28">
        <v>3</v>
      </c>
      <c r="B7" s="45" t="str">
        <f>zbiorówka!B7</f>
        <v>Przyrząd do elektrolizy</v>
      </c>
      <c r="C7" s="25" t="str">
        <f>zbiorówka!C7</f>
        <v>Przyrząd do elektrolizy w postaci dwóch elektrod osadzonych na
wyprofilowanych ramionach przewodzących umieszczonych na wspornikach w pojemniku plastikowym, w dole pojemnika gniazda przewodów bananowych</v>
      </c>
      <c r="D7" s="64">
        <v>1</v>
      </c>
      <c r="E7" s="26">
        <f>zbiorówka!E7</f>
        <v>0</v>
      </c>
      <c r="F7" s="26">
        <f t="shared" si="0"/>
        <v>0</v>
      </c>
      <c r="G7" s="27">
        <f>zbiorówka!G7</f>
        <v>0</v>
      </c>
      <c r="H7" s="22">
        <f t="shared" si="1"/>
        <v>0</v>
      </c>
      <c r="I7" s="19">
        <f t="shared" si="2"/>
        <v>0</v>
      </c>
      <c r="J7" s="29">
        <f t="shared" si="3"/>
        <v>0</v>
      </c>
    </row>
    <row r="8" spans="1:10" s="2" customFormat="1" ht="38.25">
      <c r="A8" s="28">
        <v>4</v>
      </c>
      <c r="B8" s="45" t="str">
        <f>zbiorówka!B8</f>
        <v>Zestaw do ćwiczeń z elektrolizy</v>
      </c>
      <c r="C8" s="25" t="str">
        <f>zbiorówka!C8</f>
        <v>Zestaw do ćwiczeń z elektrolizy. W zestawie: podstawka do statywu z gniazdami zasilającymi, statyw, naczynie szklane, uchwyt do probówek, probówki (min.2szt.), elektrody, przewody. Zestaw w plastikowej walizce.</v>
      </c>
      <c r="D8" s="64">
        <v>0</v>
      </c>
      <c r="E8" s="26">
        <f>zbiorówka!E8</f>
        <v>0</v>
      </c>
      <c r="F8" s="26">
        <f t="shared" si="0"/>
        <v>0</v>
      </c>
      <c r="G8" s="27">
        <f>zbiorówka!G8</f>
        <v>0</v>
      </c>
      <c r="H8" s="22">
        <f t="shared" si="1"/>
        <v>0</v>
      </c>
      <c r="I8" s="19">
        <f t="shared" si="2"/>
        <v>0</v>
      </c>
      <c r="J8" s="29">
        <f t="shared" si="3"/>
        <v>0</v>
      </c>
    </row>
    <row r="9" spans="1:10" s="2" customFormat="1" ht="76.5">
      <c r="A9" s="28">
        <v>5</v>
      </c>
      <c r="B9" s="45" t="str">
        <f>zbiorówka!B9</f>
        <v>Walizka Ekobadacza do obserwacji oraz badania wód i ph gleb</v>
      </c>
      <c r="C9" s="25" t="str">
        <f>zbiorówka!C9</f>
        <v>Zestaw dydaktyczny do analizy składu chemicznego wody i gleby. W zestawie: 1.szcegółowa instrukcja opisująca metodykę i standardy badań, 2.Kwasomierz Helliga (płytka i płyn), 3. Lupa, 5.Strzykawki: 5ml, 10 ml, 6.Bibuły osuszające 7. Probówki okrągłodenna, probówki płaskodenne z korkami (3szt), 8.Stojak do probówek 9.Łyżeczki do poboru: gleby (1szt), substancji sypkich (3szt.), 10. Komplet (ok.15szt) mianowanych roztworów wskaźników 11. Siateczka do usuwania zanieczyszczeń przy poborze wody 12. Skale wyników badań - barwne, zalaminowane. Zapakowane w przenośny pojemnik plastikowy.</v>
      </c>
      <c r="D9" s="64">
        <v>0</v>
      </c>
      <c r="E9" s="26">
        <f>zbiorówka!E9</f>
        <v>0</v>
      </c>
      <c r="F9" s="26">
        <f t="shared" si="0"/>
        <v>0</v>
      </c>
      <c r="G9" s="27">
        <f>zbiorówka!G9</f>
        <v>0</v>
      </c>
      <c r="H9" s="22">
        <f t="shared" si="1"/>
        <v>0</v>
      </c>
      <c r="I9" s="19">
        <f t="shared" si="2"/>
        <v>0</v>
      </c>
      <c r="J9" s="29">
        <f t="shared" si="3"/>
        <v>0</v>
      </c>
    </row>
    <row r="10" spans="1:10" s="2" customFormat="1" ht="25.5">
      <c r="A10" s="28">
        <v>6</v>
      </c>
      <c r="B10" s="45" t="str">
        <f>zbiorówka!B10</f>
        <v>Próbki paliw - rodzaje paliw</v>
      </c>
      <c r="C10" s="25" t="str">
        <f>zbiorówka!C10</f>
        <v>Zestaw 12 próbek paliw zapakowanych w walizkę/gablotkę z opisem paliw</v>
      </c>
      <c r="D10" s="64">
        <v>0</v>
      </c>
      <c r="E10" s="26">
        <f>zbiorówka!E10</f>
        <v>0</v>
      </c>
      <c r="F10" s="26">
        <f t="shared" si="0"/>
        <v>0</v>
      </c>
      <c r="G10" s="27">
        <f>zbiorówka!G10</f>
        <v>0</v>
      </c>
      <c r="H10" s="22">
        <f t="shared" si="1"/>
        <v>0</v>
      </c>
      <c r="I10" s="19">
        <f t="shared" si="2"/>
        <v>0</v>
      </c>
      <c r="J10" s="29">
        <f t="shared" si="3"/>
        <v>0</v>
      </c>
    </row>
    <row r="11" spans="1:10" s="2" customFormat="1" ht="25.5">
      <c r="A11" s="28">
        <v>7</v>
      </c>
      <c r="B11" s="45" t="str">
        <f>zbiorówka!B11</f>
        <v>Metale i ich stopy</v>
      </c>
      <c r="C11" s="25" t="str">
        <f>zbiorówka!C11</f>
        <v>Zestaw min. 12 płytek z różnych metali i ich stopów, z ich oznaczeniami/nazwami. Płytki w opakowaniu - walizka/skrzynka.</v>
      </c>
      <c r="D11" s="64">
        <v>1</v>
      </c>
      <c r="E11" s="26">
        <f>zbiorówka!E11</f>
        <v>0</v>
      </c>
      <c r="F11" s="26">
        <f t="shared" si="0"/>
        <v>0</v>
      </c>
      <c r="G11" s="27">
        <f>zbiorówka!G11</f>
        <v>0</v>
      </c>
      <c r="H11" s="22">
        <f t="shared" si="1"/>
        <v>0</v>
      </c>
      <c r="I11" s="19">
        <f t="shared" si="2"/>
        <v>0</v>
      </c>
      <c r="J11" s="29">
        <f t="shared" si="3"/>
        <v>0</v>
      </c>
    </row>
    <row r="12" spans="1:10" s="2" customFormat="1" ht="51">
      <c r="A12" s="28">
        <v>8</v>
      </c>
      <c r="B12" s="45" t="str">
        <f>zbiorówka!B12</f>
        <v>Suszarka do próbówek z tacką do ociekania</v>
      </c>
      <c r="C12" s="25" t="str">
        <f>zbiorówka!C12</f>
        <v>Suszarka do próbówek z tacką do ociekania. Końcówki prętów zabezpieczone gumkami. Wymiary orientacyjne: Wysokość ok 45cm, Szerokość: ok35cm, Głębokość: ok15cm</v>
      </c>
      <c r="D12" s="64">
        <v>1</v>
      </c>
      <c r="E12" s="26">
        <f>zbiorówka!E12</f>
        <v>0</v>
      </c>
      <c r="F12" s="26">
        <f t="shared" si="0"/>
        <v>0</v>
      </c>
      <c r="G12" s="27">
        <f>zbiorówka!G12</f>
        <v>0</v>
      </c>
      <c r="H12" s="22">
        <f t="shared" si="1"/>
        <v>0</v>
      </c>
      <c r="I12" s="19">
        <f t="shared" si="2"/>
        <v>0</v>
      </c>
      <c r="J12" s="29">
        <f t="shared" si="3"/>
        <v>0</v>
      </c>
    </row>
    <row r="13" spans="1:10" s="2" customFormat="1" ht="51">
      <c r="A13" s="28">
        <v>9</v>
      </c>
      <c r="B13" s="45" t="str">
        <f>zbiorówka!B13</f>
        <v>Taca do przenoszenia próbówek i odczynników</v>
      </c>
      <c r="C13" s="25" t="str">
        <f>zbiorówka!C13</f>
        <v>Plastikowy pojemnik z uchwytami, po bokach otwory na probówki: 6 otworówxok.20mm, 8otworówxok.16mm, 8otworówxok.8mm Wymiary pojemnika ok.: 30x10x20cm</v>
      </c>
      <c r="D13" s="64">
        <v>6</v>
      </c>
      <c r="E13" s="26">
        <f>zbiorówka!E13</f>
        <v>0</v>
      </c>
      <c r="F13" s="26">
        <f t="shared" si="0"/>
        <v>0</v>
      </c>
      <c r="G13" s="27">
        <f>zbiorówka!G13</f>
        <v>0</v>
      </c>
      <c r="H13" s="22">
        <f t="shared" si="1"/>
        <v>0</v>
      </c>
      <c r="I13" s="19">
        <f t="shared" si="2"/>
        <v>0</v>
      </c>
      <c r="J13" s="29">
        <f t="shared" si="3"/>
        <v>0</v>
      </c>
    </row>
    <row r="14" spans="1:10" s="2" customFormat="1" ht="25.5">
      <c r="A14" s="28">
        <v>10</v>
      </c>
      <c r="B14" s="45" t="str">
        <f>zbiorówka!B14</f>
        <v>Termometr -10 do 110 C</v>
      </c>
      <c r="C14" s="25" t="str">
        <f>zbiorówka!C14</f>
        <v>Termometr alkoholowy. Zakres pomiaru od -10 do 110 0C.</v>
      </c>
      <c r="D14" s="64">
        <v>0</v>
      </c>
      <c r="E14" s="26">
        <f>zbiorówka!E14</f>
        <v>0</v>
      </c>
      <c r="F14" s="26">
        <f t="shared" si="0"/>
        <v>0</v>
      </c>
      <c r="G14" s="27">
        <f>zbiorówka!G14</f>
        <v>0</v>
      </c>
      <c r="H14" s="22">
        <f t="shared" si="1"/>
        <v>0</v>
      </c>
      <c r="I14" s="19">
        <f t="shared" si="2"/>
        <v>0</v>
      </c>
      <c r="J14" s="29">
        <f t="shared" si="3"/>
        <v>0</v>
      </c>
    </row>
    <row r="15" spans="1:10" s="2" customFormat="1" ht="25.5">
      <c r="A15" s="28">
        <v>11</v>
      </c>
      <c r="B15" s="45" t="str">
        <f>zbiorówka!B15</f>
        <v xml:space="preserve">Aparat Hoffmana </v>
      </c>
      <c r="C15" s="25" t="str">
        <f>zbiorówka!C15</f>
        <v>Przyrząd (tzw. Eudiometrem Hofmanna) - statyw z trzema połączonymi ze sobą cylindrami szklanymi (środkowy otwarty, boczne z zaworami, wyposażone w elektrody). W zestawie zasilacz.</v>
      </c>
      <c r="D15" s="64">
        <v>0</v>
      </c>
      <c r="E15" s="26">
        <f>zbiorówka!E15</f>
        <v>0</v>
      </c>
      <c r="F15" s="26">
        <f t="shared" si="0"/>
        <v>0</v>
      </c>
      <c r="G15" s="27">
        <f>zbiorówka!G15</f>
        <v>0</v>
      </c>
      <c r="H15" s="22">
        <f t="shared" si="1"/>
        <v>0</v>
      </c>
      <c r="I15" s="19">
        <f t="shared" si="2"/>
        <v>0</v>
      </c>
      <c r="J15" s="29">
        <f t="shared" si="3"/>
        <v>0</v>
      </c>
    </row>
    <row r="16" spans="1:10" s="2" customFormat="1" ht="38.25">
      <c r="A16" s="28">
        <v>12</v>
      </c>
      <c r="B16" s="45" t="str">
        <f>zbiorówka!B16</f>
        <v>Zestaw do ekstrakcji ze statywem</v>
      </c>
      <c r="C16" s="25" t="str">
        <f>zbiorówka!C16</f>
        <v>W skład zestawu wchodzi: ekstraktor, chłodnica, kolba płaskodenna, trójnóg, siatka z krążkiem ceramicznym, palnik spirytusowy, wąż 2szt., łapy i łączniki do zmontowania zestawu, Opakowanie plastikowe wyłożone pianką.</v>
      </c>
      <c r="D16" s="64">
        <v>0</v>
      </c>
      <c r="E16" s="26">
        <f>zbiorówka!E16</f>
        <v>0</v>
      </c>
      <c r="F16" s="26">
        <f t="shared" si="0"/>
        <v>0</v>
      </c>
      <c r="G16" s="27">
        <f>zbiorówka!G16</f>
        <v>0</v>
      </c>
      <c r="H16" s="22">
        <f t="shared" si="1"/>
        <v>0</v>
      </c>
      <c r="I16" s="19">
        <f t="shared" si="2"/>
        <v>0</v>
      </c>
      <c r="J16" s="29">
        <f t="shared" si="3"/>
        <v>0</v>
      </c>
    </row>
    <row r="17" spans="1:10" s="2" customFormat="1" ht="38.25">
      <c r="A17" s="28">
        <v>13</v>
      </c>
      <c r="B17" s="45" t="str">
        <f>zbiorówka!B17</f>
        <v>Zestaw do wytwarzania gazu</v>
      </c>
      <c r="C17" s="25" t="str">
        <f>zbiorówka!C17</f>
        <v>W skład zestawu wchodzi (przykładowo): butelka do wytwarzania gazu, biureta do pobierania gazu, trójnóg, siatka z krążkiem ceramicznym, palnik spirytusowy, wąż 2szt., łapy i łączniki do zmontowania zestawu, Opakowanie - pojemnik plastikowy wyłożony pianką.</v>
      </c>
      <c r="D17" s="64">
        <v>0</v>
      </c>
      <c r="E17" s="26">
        <f>zbiorówka!E17</f>
        <v>0</v>
      </c>
      <c r="F17" s="26">
        <f t="shared" si="0"/>
        <v>0</v>
      </c>
      <c r="G17" s="27">
        <f>zbiorówka!G17</f>
        <v>0</v>
      </c>
      <c r="H17" s="22">
        <f t="shared" si="1"/>
        <v>0</v>
      </c>
      <c r="I17" s="19">
        <f t="shared" si="2"/>
        <v>0</v>
      </c>
      <c r="J17" s="29">
        <f t="shared" si="3"/>
        <v>0</v>
      </c>
    </row>
    <row r="18" spans="1:10" s="2" customFormat="1" ht="38.25">
      <c r="A18" s="28">
        <v>14</v>
      </c>
      <c r="B18" s="45" t="str">
        <f>zbiorówka!B18</f>
        <v xml:space="preserve">Zestaw do destylacji ze statywem </v>
      </c>
      <c r="C18" s="25" t="str">
        <f>zbiorówka!C18</f>
        <v>W skład zestawu wchodzi (przykładowo): statyw, chłodnica z nasadką, wąż 2szt., kolba destylacyjna orągłodenna, łapy zaciskowej łączniki do zmontowania zestawu, trójnóg, siatka z krążkiem ceramicznym, palnik.</v>
      </c>
      <c r="D18" s="64">
        <v>0</v>
      </c>
      <c r="E18" s="26">
        <f>zbiorówka!E18</f>
        <v>0</v>
      </c>
      <c r="F18" s="26">
        <f t="shared" si="0"/>
        <v>0</v>
      </c>
      <c r="G18" s="27">
        <f>zbiorówka!G18</f>
        <v>0</v>
      </c>
      <c r="H18" s="22">
        <f t="shared" si="1"/>
        <v>0</v>
      </c>
      <c r="I18" s="19">
        <f t="shared" si="2"/>
        <v>0</v>
      </c>
      <c r="J18" s="29">
        <f t="shared" si="3"/>
        <v>0</v>
      </c>
    </row>
    <row r="19" spans="1:10" s="2" customFormat="1" ht="165.75">
      <c r="A19" s="28">
        <v>15</v>
      </c>
      <c r="B19" s="45" t="str">
        <f>zbiorówka!B19</f>
        <v xml:space="preserve">Komplet szkła wersja rozbudowana </v>
      </c>
      <c r="C19" s="25" t="str">
        <f>zbiorówka!C19</f>
        <v>Komplet szkła laboratoryjnego, wyposażenie pracowni w szkole podstawowej, zgodny z podstawą programową - w zestawie (przykładowo): 1. Chłodnica Liebiga - 1 szt. 2. Kolba destylacyjna 100 ml - 1 szt. 3. Kolba płaskodenna 250 ml - 1 szt. 4. Kolba stożkowa 200 ml - 2 szt. 5. Krystalizator z wlewem - 2 szt. 6. Lejek szklany - 1 szt. 7. Moździerz porcelanowy z tłuczkiem - 1 szt. 8. Parownica porcelanowa - 1 szt. 9. Pipeta miarowa 5 ml - 1 szt. 10. Cylinder miarowy 100 ml - 1 szt.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rurek o różnych przekrojach i długościach, proste, zgięte - różne kąty, dwukrotnie zgięte, kapilarne 20. Rurka gumowa- 1 szt.
21. Korki gumowe różne min. 10 szt 22. Szkiełko zegarkowe - 4 szt. 23. Zlewka: 250 ml - 1 szt.niska; 100 ml - 1 szt.; wysoka 250 ml - 1 szt.24. Tryskawka - 1 szt. 25. Termometr  0 - 200 st.C - 1 szt.26. Butla laboratoryjna 100 ml - 2 szt.27. Probówka z tubusem  - 1 szt.28. Rozdzielacz cylindryczny 50 ml - 1 szt.</v>
      </c>
      <c r="D19" s="64">
        <v>0</v>
      </c>
      <c r="E19" s="26">
        <f>zbiorówka!E19</f>
        <v>0</v>
      </c>
      <c r="F19" s="26">
        <f t="shared" si="0"/>
        <v>0</v>
      </c>
      <c r="G19" s="27">
        <f>zbiorówka!G19</f>
        <v>0</v>
      </c>
      <c r="H19" s="22">
        <f t="shared" si="1"/>
        <v>0</v>
      </c>
      <c r="I19" s="19">
        <f t="shared" si="2"/>
        <v>0</v>
      </c>
      <c r="J19" s="29">
        <f t="shared" si="3"/>
        <v>0</v>
      </c>
    </row>
    <row r="20" spans="1:10" s="2" customFormat="1" ht="25.5">
      <c r="A20" s="28">
        <v>16</v>
      </c>
      <c r="B20" s="45" t="str">
        <f>zbiorówka!B20</f>
        <v>Rodzaje metali-12 płytek</v>
      </c>
      <c r="C20" s="25" t="str">
        <f>zbiorówka!C20</f>
        <v>Zestaw min. 12 płytek z różnych metali, z oznaczeniami do identyfikacji metalu. Wymiary płytki ok. 50x25mm</v>
      </c>
      <c r="D20" s="64">
        <v>1</v>
      </c>
      <c r="E20" s="26">
        <f>zbiorówka!E20</f>
        <v>0</v>
      </c>
      <c r="F20" s="26">
        <f t="shared" si="0"/>
        <v>0</v>
      </c>
      <c r="G20" s="27">
        <f>zbiorówka!G20</f>
        <v>0</v>
      </c>
      <c r="H20" s="22">
        <f t="shared" si="1"/>
        <v>0</v>
      </c>
      <c r="I20" s="19">
        <f t="shared" si="2"/>
        <v>0</v>
      </c>
      <c r="J20" s="29">
        <f t="shared" si="3"/>
        <v>0</v>
      </c>
    </row>
    <row r="21" spans="1:10" s="2" customFormat="1" ht="25.5">
      <c r="A21" s="28">
        <v>17</v>
      </c>
      <c r="B21" s="45" t="str">
        <f>zbiorówka!B21</f>
        <v>Palnik spirytusowy</v>
      </c>
      <c r="C21" s="25" t="str">
        <f>zbiorówka!C21</f>
        <v xml:space="preserve">Palnik alkoholowy, spirytusowy. Pojemność 100ml.  </v>
      </c>
      <c r="D21" s="64">
        <v>6</v>
      </c>
      <c r="E21" s="26">
        <f>zbiorówka!E21</f>
        <v>0</v>
      </c>
      <c r="F21" s="26">
        <f t="shared" si="0"/>
        <v>0</v>
      </c>
      <c r="G21" s="27">
        <f>zbiorówka!G21</f>
        <v>0</v>
      </c>
      <c r="H21" s="22">
        <f t="shared" si="1"/>
        <v>0</v>
      </c>
      <c r="I21" s="19">
        <f t="shared" si="2"/>
        <v>0</v>
      </c>
      <c r="J21" s="29">
        <f t="shared" si="3"/>
        <v>0</v>
      </c>
    </row>
    <row r="22" spans="1:10" s="2" customFormat="1" ht="51">
      <c r="A22" s="28">
        <v>18</v>
      </c>
      <c r="B22" s="45" t="str">
        <f>zbiorówka!B22</f>
        <v>Szkolny model atomu</v>
      </c>
      <c r="C22" s="25" t="str">
        <f>zbiorówka!C22</f>
        <v>Model atomu wg Bohra- skład zestawu wchodzą:
-pudełko: pokrywka i podstawa -  z oznaczonymi powłokami elektronowymi
- 90 krążków 30 oznaczonych "+", 30 "-" i 30 gładkich
-instrukcja wraz z ćwiczeniami</v>
      </c>
      <c r="D22" s="64">
        <v>0</v>
      </c>
      <c r="E22" s="26">
        <f>zbiorówka!E22</f>
        <v>0</v>
      </c>
      <c r="F22" s="26">
        <f t="shared" si="0"/>
        <v>0</v>
      </c>
      <c r="G22" s="27">
        <f>zbiorówka!G22</f>
        <v>0</v>
      </c>
      <c r="H22" s="22">
        <f t="shared" si="1"/>
        <v>0</v>
      </c>
      <c r="I22" s="19">
        <f t="shared" si="2"/>
        <v>0</v>
      </c>
      <c r="J22" s="29">
        <f t="shared" si="3"/>
        <v>0</v>
      </c>
    </row>
    <row r="23" spans="1:10" s="2" customFormat="1" ht="25.5">
      <c r="A23" s="28">
        <v>19</v>
      </c>
      <c r="B23" s="45" t="str">
        <f>zbiorówka!B23</f>
        <v>Model atomu 3D</v>
      </c>
      <c r="C23" s="25" t="str">
        <f>zbiorówka!C23</f>
        <v>Trójwymiarowy model przekroju atomu, z orbitami elektronowe w postaci chmur elektronów. Wymiary: Średnica atomu: ok 30cm Wysokość modelu: ok 40cm</v>
      </c>
      <c r="D23" s="64">
        <v>1</v>
      </c>
      <c r="E23" s="26">
        <f>zbiorówka!E23</f>
        <v>0</v>
      </c>
      <c r="F23" s="26">
        <f t="shared" si="0"/>
        <v>0</v>
      </c>
      <c r="G23" s="27">
        <f>zbiorówka!G23</f>
        <v>0</v>
      </c>
      <c r="H23" s="22">
        <f t="shared" si="1"/>
        <v>0</v>
      </c>
      <c r="I23" s="19">
        <f t="shared" si="2"/>
        <v>0</v>
      </c>
      <c r="J23" s="29">
        <f t="shared" si="3"/>
        <v>0</v>
      </c>
    </row>
    <row r="24" spans="1:10" s="2" customFormat="1" ht="25.5">
      <c r="A24" s="28">
        <v>20</v>
      </c>
      <c r="B24" s="45" t="str">
        <f>zbiorówka!B24</f>
        <v>Model fullerenu C60</v>
      </c>
      <c r="C24" s="25" t="str">
        <f>zbiorówka!C24</f>
        <v>Model cząsteczki fullerenu C60 -  wymiar min 25 cm.</v>
      </c>
      <c r="D24" s="64">
        <v>1</v>
      </c>
      <c r="E24" s="26">
        <f>zbiorówka!E24</f>
        <v>0</v>
      </c>
      <c r="F24" s="26">
        <f t="shared" si="0"/>
        <v>0</v>
      </c>
      <c r="G24" s="27">
        <f>zbiorówka!G24</f>
        <v>0</v>
      </c>
      <c r="H24" s="22">
        <f t="shared" si="1"/>
        <v>0</v>
      </c>
      <c r="I24" s="19">
        <f t="shared" si="2"/>
        <v>0</v>
      </c>
      <c r="J24" s="29">
        <f t="shared" si="3"/>
        <v>0</v>
      </c>
    </row>
    <row r="25" spans="1:10" s="2" customFormat="1">
      <c r="A25" s="28">
        <v>21</v>
      </c>
      <c r="B25" s="45" t="str">
        <f>zbiorówka!B25</f>
        <v>Model grafitu</v>
      </c>
      <c r="C25" s="25" t="str">
        <f>zbiorówka!C25</f>
        <v>Model przedstawiający strukturę  grafitu (min. 3 warstwy)</v>
      </c>
      <c r="D25" s="64">
        <v>1</v>
      </c>
      <c r="E25" s="26">
        <f>zbiorówka!E25</f>
        <v>0</v>
      </c>
      <c r="F25" s="26">
        <f t="shared" si="0"/>
        <v>0</v>
      </c>
      <c r="G25" s="27">
        <f>zbiorówka!G25</f>
        <v>0</v>
      </c>
      <c r="H25" s="22">
        <f t="shared" si="1"/>
        <v>0</v>
      </c>
      <c r="I25" s="19">
        <f t="shared" si="2"/>
        <v>0</v>
      </c>
      <c r="J25" s="29">
        <f t="shared" si="3"/>
        <v>0</v>
      </c>
    </row>
    <row r="26" spans="1:10" s="2" customFormat="1" ht="25.5">
      <c r="A26" s="28">
        <v>22</v>
      </c>
      <c r="B26" s="45" t="str">
        <f>zbiorówka!B26</f>
        <v>Model chlorku-sodu</v>
      </c>
      <c r="C26" s="25" t="str">
        <f>zbiorówka!C26</f>
        <v>Model przedstawiający strukturę krystaliczną NaCl - jony chloru i sodu w różnych kolorach</v>
      </c>
      <c r="D26" s="64">
        <v>0</v>
      </c>
      <c r="E26" s="26">
        <f>zbiorówka!E26</f>
        <v>0</v>
      </c>
      <c r="F26" s="26">
        <f t="shared" si="0"/>
        <v>0</v>
      </c>
      <c r="G26" s="27">
        <f>zbiorówka!G26</f>
        <v>0</v>
      </c>
      <c r="H26" s="22">
        <f t="shared" si="1"/>
        <v>0</v>
      </c>
      <c r="I26" s="19">
        <f t="shared" si="2"/>
        <v>0</v>
      </c>
      <c r="J26" s="29">
        <f t="shared" si="3"/>
        <v>0</v>
      </c>
    </row>
    <row r="27" spans="1:10" s="2" customFormat="1" ht="38.25">
      <c r="A27" s="28">
        <v>23</v>
      </c>
      <c r="B27" s="45" t="str">
        <f>zbiorówka!B27</f>
        <v>Model kryształu diamentu</v>
      </c>
      <c r="C27" s="25" t="str">
        <f>zbiorówka!C27</f>
        <v>Model przedstawiający strukturę krystaliczną diamentu.</v>
      </c>
      <c r="D27" s="64">
        <v>1</v>
      </c>
      <c r="E27" s="26">
        <f>zbiorówka!E27</f>
        <v>0</v>
      </c>
      <c r="F27" s="26">
        <f t="shared" si="0"/>
        <v>0</v>
      </c>
      <c r="G27" s="27">
        <f>zbiorówka!G27</f>
        <v>0</v>
      </c>
      <c r="H27" s="22">
        <f t="shared" si="1"/>
        <v>0</v>
      </c>
      <c r="I27" s="19">
        <f t="shared" si="2"/>
        <v>0</v>
      </c>
      <c r="J27" s="29">
        <f t="shared" si="3"/>
        <v>0</v>
      </c>
    </row>
    <row r="28" spans="1:10" s="2" customFormat="1" ht="51">
      <c r="A28" s="28">
        <v>24</v>
      </c>
      <c r="B28" s="45" t="str">
        <f>zbiorówka!B28</f>
        <v>Modele atomów - zestaw podstawowy</v>
      </c>
      <c r="C28" s="25" t="str">
        <f>zbiorówka!C28</f>
        <v>Zestaw kulek  i łączników z tworzywa sztucznego, pozwalających na budowę modeli atomów. W zestawie min. 75 różnego rodzaju kulek oraz ok.35 łączników (min 110 elementów).Całość zapakowana w pojemnik</v>
      </c>
      <c r="D28" s="64">
        <v>0</v>
      </c>
      <c r="E28" s="26">
        <f>zbiorówka!E28</f>
        <v>0</v>
      </c>
      <c r="F28" s="26">
        <f t="shared" si="0"/>
        <v>0</v>
      </c>
      <c r="G28" s="27">
        <f>zbiorówka!G28</f>
        <v>0</v>
      </c>
      <c r="H28" s="22">
        <f t="shared" si="1"/>
        <v>0</v>
      </c>
      <c r="I28" s="19">
        <f t="shared" si="2"/>
        <v>0</v>
      </c>
      <c r="J28" s="29">
        <f t="shared" si="3"/>
        <v>0</v>
      </c>
    </row>
    <row r="29" spans="1:10" s="2" customFormat="1" ht="51">
      <c r="A29" s="28">
        <v>25</v>
      </c>
      <c r="B29" s="45" t="str">
        <f>zbiorówka!B29</f>
        <v>Komplet szpatułek i łyżeczek do chemii</v>
      </c>
      <c r="C29" s="25" t="str">
        <f>zbiorówka!C29</f>
        <v xml:space="preserve">Zestaw zawiera co najmniej: 3 szt. różnie zgiętych łyżeczek do spalań oraz 3 szt. różnych rodzajów szpatułek.   </v>
      </c>
      <c r="D29" s="64">
        <v>1</v>
      </c>
      <c r="E29" s="26">
        <f>zbiorówka!E29</f>
        <v>0</v>
      </c>
      <c r="F29" s="26">
        <f t="shared" si="0"/>
        <v>0</v>
      </c>
      <c r="G29" s="27">
        <f>zbiorówka!G29</f>
        <v>0</v>
      </c>
      <c r="H29" s="22">
        <f t="shared" si="1"/>
        <v>0</v>
      </c>
      <c r="I29" s="19">
        <f t="shared" si="2"/>
        <v>0</v>
      </c>
      <c r="J29" s="29">
        <f t="shared" si="3"/>
        <v>0</v>
      </c>
    </row>
    <row r="30" spans="1:10" s="2" customFormat="1" ht="51">
      <c r="A30" s="28">
        <v>26</v>
      </c>
      <c r="B30" s="45" t="str">
        <f>zbiorówka!B30</f>
        <v>Modele atomów - zestaw poszerzony</v>
      </c>
      <c r="C30" s="25" t="str">
        <f>zbiorówka!C30</f>
        <v>Zestaw kulek i łączników z tworzywa sztucznego, pozwalających na budowę modeli atomów. W zestawie min. 350 różnych kulek oraz 180 łączników - łącznie min 530 elementów. Całość zapakowana w pojemnik.</v>
      </c>
      <c r="D30" s="64">
        <v>0</v>
      </c>
      <c r="E30" s="26">
        <f>zbiorówka!E30</f>
        <v>0</v>
      </c>
      <c r="F30" s="26">
        <f t="shared" si="0"/>
        <v>0</v>
      </c>
      <c r="G30" s="27">
        <f>zbiorówka!G30</f>
        <v>0</v>
      </c>
      <c r="H30" s="22">
        <f t="shared" si="1"/>
        <v>0</v>
      </c>
      <c r="I30" s="19">
        <f t="shared" si="2"/>
        <v>0</v>
      </c>
      <c r="J30" s="29">
        <f t="shared" si="3"/>
        <v>0</v>
      </c>
    </row>
    <row r="31" spans="1:10" s="2" customFormat="1" ht="63.75">
      <c r="A31" s="28">
        <v>27</v>
      </c>
      <c r="B31" s="45" t="str">
        <f>zbiorówka!B31</f>
        <v xml:space="preserve">Zestaw odczynników i chemikaliów do nauki chemii w szkołach  </v>
      </c>
      <c r="C31" s="25" t="str">
        <f>zbiorówka!C31</f>
        <v>Zestaw odczynników, wskaźników, chemikaliów, substancji - do nauki chemii zgodnie z podstawą programową szkoły podstawowej. Minimum 50 pozycji.</v>
      </c>
      <c r="D31" s="64">
        <v>0</v>
      </c>
      <c r="E31" s="26">
        <f>zbiorówka!E31</f>
        <v>0</v>
      </c>
      <c r="F31" s="26">
        <f t="shared" si="0"/>
        <v>0</v>
      </c>
      <c r="G31" s="27">
        <f>zbiorówka!G31</f>
        <v>0</v>
      </c>
      <c r="H31" s="22">
        <f t="shared" si="1"/>
        <v>0</v>
      </c>
      <c r="I31" s="19">
        <f t="shared" si="2"/>
        <v>0</v>
      </c>
      <c r="J31" s="29">
        <f t="shared" si="3"/>
        <v>0</v>
      </c>
    </row>
    <row r="32" spans="1:10" s="2" customFormat="1" ht="114.75">
      <c r="A32" s="28">
        <v>28</v>
      </c>
      <c r="B32" s="45" t="str">
        <f>zbiorówka!B32</f>
        <v>Statyw laboratoryjny szkolny z wyposażeniem</v>
      </c>
      <c r="C32" s="25" t="str">
        <f>zbiorówka!C32</f>
        <v>W skład zestawu wchodzą:
- statyw - metalowa podstawa z prętem
- łącznik krzyżowy 5szt.
- łapa do kolb duża
- łapa do kolb mała
-łapa do biuret podwójna
-łapa do chłodnic
-pierścień zamknięty o średnicy ok 9 cm
-pierścień otwarty o średnicy ok 6 cm</v>
      </c>
      <c r="D32" s="64">
        <v>6</v>
      </c>
      <c r="E32" s="26">
        <f>zbiorówka!E32</f>
        <v>0</v>
      </c>
      <c r="F32" s="26">
        <f t="shared" si="0"/>
        <v>0</v>
      </c>
      <c r="G32" s="27">
        <f>zbiorówka!G32</f>
        <v>0</v>
      </c>
      <c r="H32" s="22">
        <f t="shared" si="1"/>
        <v>0</v>
      </c>
      <c r="I32" s="19">
        <f t="shared" si="2"/>
        <v>0</v>
      </c>
      <c r="J32" s="29">
        <f t="shared" si="3"/>
        <v>0</v>
      </c>
    </row>
    <row r="33" spans="1:10" s="2" customFormat="1" ht="63.75">
      <c r="A33" s="28">
        <v>29</v>
      </c>
      <c r="B33" s="45" t="str">
        <f>zbiorówka!B33</f>
        <v>Statyw demonstracyjny</v>
      </c>
      <c r="C33" s="25" t="str">
        <f>zbiorówka!C33</f>
        <v>W skład zestawu wchodzą:
- statyw - metalowa podstawa z prętem
- łącznik krzyżowy min. 5szt.
- łapy do szkła laboratoryjnego - min. 2 szt
-pierścienie o różnych średnicach - 3 szt</v>
      </c>
      <c r="D33" s="64">
        <v>0</v>
      </c>
      <c r="E33" s="26">
        <f>zbiorówka!E33</f>
        <v>0</v>
      </c>
      <c r="F33" s="26">
        <f t="shared" si="0"/>
        <v>0</v>
      </c>
      <c r="G33" s="27">
        <f>zbiorówka!G33</f>
        <v>0</v>
      </c>
      <c r="H33" s="22">
        <f t="shared" si="1"/>
        <v>0</v>
      </c>
      <c r="I33" s="19">
        <f t="shared" si="2"/>
        <v>0</v>
      </c>
      <c r="J33" s="29">
        <f t="shared" si="3"/>
        <v>0</v>
      </c>
    </row>
    <row r="34" spans="1:10" s="2" customFormat="1" ht="51">
      <c r="A34" s="28">
        <v>30</v>
      </c>
      <c r="B34" s="45" t="str">
        <f>zbiorówka!B34</f>
        <v xml:space="preserve">Podnośnik laboratoryjny stal nierdzewna </v>
      </c>
      <c r="C34" s="25" t="str">
        <f>zbiorówka!C34</f>
        <v>Podnośnik mechaniczny - laboratoryjny. Stolik i podstawa wykonane ze stali nierdzewnej. Płynna regulacja wysokości. Zakres regulacji: max. 250 mm. Wymiary stolika: ok.150 x 150 mm</v>
      </c>
      <c r="D34" s="64">
        <v>1</v>
      </c>
      <c r="E34" s="26">
        <f>zbiorówka!E34</f>
        <v>0</v>
      </c>
      <c r="F34" s="26">
        <f t="shared" si="0"/>
        <v>0</v>
      </c>
      <c r="G34" s="27">
        <f>zbiorówka!G34</f>
        <v>0</v>
      </c>
      <c r="H34" s="22">
        <f t="shared" si="1"/>
        <v>0</v>
      </c>
      <c r="I34" s="19">
        <f t="shared" si="2"/>
        <v>0</v>
      </c>
      <c r="J34" s="29">
        <f t="shared" si="3"/>
        <v>0</v>
      </c>
    </row>
    <row r="35" spans="1:10" s="2" customFormat="1" ht="76.5">
      <c r="A35" s="28">
        <v>31</v>
      </c>
      <c r="B35" s="45" t="str">
        <f>zbiorówka!B35</f>
        <v>Układ okresowy pierwiastków chemicznych - część chemiczna</v>
      </c>
      <c r="C35" s="25" t="str">
        <f>zbiorówka!C35</f>
        <v>Plansza dydaktyczna jednostronna w formacie min 200cm x 140 cm prezentująca część chemiczną układu okresowego pierwiastków.</v>
      </c>
      <c r="D35" s="64">
        <v>0</v>
      </c>
      <c r="E35" s="26">
        <f>zbiorówka!E35</f>
        <v>0</v>
      </c>
      <c r="F35" s="26">
        <f t="shared" si="0"/>
        <v>0</v>
      </c>
      <c r="G35" s="27">
        <f>zbiorówka!G35</f>
        <v>0</v>
      </c>
      <c r="H35" s="22">
        <f t="shared" si="1"/>
        <v>0</v>
      </c>
      <c r="I35" s="19">
        <f t="shared" si="2"/>
        <v>0</v>
      </c>
      <c r="J35" s="29">
        <f t="shared" si="3"/>
        <v>0</v>
      </c>
    </row>
    <row r="36" spans="1:10" s="2" customFormat="1" ht="38.25">
      <c r="A36" s="28">
        <v>32</v>
      </c>
      <c r="B36" s="45" t="str">
        <f>zbiorówka!B36</f>
        <v>Tabela rozpuszczalności</v>
      </c>
      <c r="C36" s="25" t="str">
        <f>zbiorówka!C36</f>
        <v>Plansza dydaktyczna w formacie min 100x70 cm, foliowana, oprawiona, z możliwością zawieszania</v>
      </c>
      <c r="D36" s="64">
        <v>0</v>
      </c>
      <c r="E36" s="26">
        <f>zbiorówka!E36</f>
        <v>0</v>
      </c>
      <c r="F36" s="26">
        <f t="shared" si="0"/>
        <v>0</v>
      </c>
      <c r="G36" s="27">
        <f>zbiorówka!G36</f>
        <v>0</v>
      </c>
      <c r="H36" s="22">
        <f t="shared" si="1"/>
        <v>0</v>
      </c>
      <c r="I36" s="19">
        <f t="shared" si="2"/>
        <v>0</v>
      </c>
      <c r="J36" s="29">
        <f t="shared" si="3"/>
        <v>0</v>
      </c>
    </row>
    <row r="37" spans="1:10" s="2" customFormat="1" ht="89.25">
      <c r="A37" s="28">
        <v>33</v>
      </c>
      <c r="B37" s="45" t="str">
        <f>zbiorówka!B37</f>
        <v>Komplet plansz do chemii</v>
      </c>
      <c r="C37" s="25" t="str">
        <f>zbiorówka!C37</f>
        <v>Zestaw plansz chemicznych o wymiarach min 70cm x 100cm:
1.Tabela rozpuszczalności
2.Układ okresowy pierwiastków
3.Skala elektroujemności według Paulinga
4.Wiązania chemiczne
5.Kwasy nieorganiczne (beztlenowe)
6.Budowa materii</v>
      </c>
      <c r="D37" s="64">
        <v>0</v>
      </c>
      <c r="E37" s="26">
        <f>zbiorówka!E37</f>
        <v>0</v>
      </c>
      <c r="F37" s="26">
        <f t="shared" si="0"/>
        <v>0</v>
      </c>
      <c r="G37" s="27">
        <f>zbiorówka!G37</f>
        <v>0</v>
      </c>
      <c r="H37" s="22">
        <f t="shared" si="1"/>
        <v>0</v>
      </c>
      <c r="I37" s="19">
        <f t="shared" si="2"/>
        <v>0</v>
      </c>
      <c r="J37" s="29">
        <f t="shared" si="3"/>
        <v>0</v>
      </c>
    </row>
    <row r="38" spans="1:10" s="2" customFormat="1" ht="51">
      <c r="A38" s="28">
        <v>34</v>
      </c>
      <c r="B38" s="45" t="str">
        <f>zbiorówka!B38</f>
        <v>Plansze interaktywne chemia</v>
      </c>
      <c r="C38" s="25" t="str">
        <f>zbiorówka!C38</f>
        <v>Program edukacyjny, tematyka - chemia -poziom szkoła podstawowa. W programie ilustracje, fotografie, animacje, filmy pokazujące np. doświadczenia chemiczne, reakcje chemiczne, budowę atomów i cząsteczek, tabelę rozpuszczalności, przykłady zastosowań substancji i procesów chemicznych w życiu codziennym
Program współpracuje z rzutnikiem lub tablicą interaktywną.</v>
      </c>
      <c r="D38" s="64">
        <v>1</v>
      </c>
      <c r="E38" s="26">
        <f>zbiorówka!E38</f>
        <v>0</v>
      </c>
      <c r="F38" s="26">
        <f t="shared" si="0"/>
        <v>0</v>
      </c>
      <c r="G38" s="27">
        <f>zbiorówka!G38</f>
        <v>0</v>
      </c>
      <c r="H38" s="22">
        <f t="shared" si="1"/>
        <v>0</v>
      </c>
      <c r="I38" s="19">
        <f t="shared" si="2"/>
        <v>0</v>
      </c>
      <c r="J38" s="29">
        <f t="shared" si="3"/>
        <v>0</v>
      </c>
    </row>
    <row r="39" spans="1:10" s="2" customFormat="1" ht="38.25">
      <c r="A39" s="28">
        <v>35</v>
      </c>
      <c r="B39" s="45" t="str">
        <f>zbiorówka!B39</f>
        <v>Waga szkolna elektroniczna 500g/0.1g</v>
      </c>
      <c r="C39" s="25" t="str">
        <f>zbiorówka!C39</f>
        <v xml:space="preserve">Wyświetlacz cyfrowy, Zasilanie: bateria., Maksymalne obciążenie 500g, Dokładność 0.1g, </v>
      </c>
      <c r="D39" s="64">
        <v>3</v>
      </c>
      <c r="E39" s="26">
        <f>zbiorówka!E39</f>
        <v>0</v>
      </c>
      <c r="F39" s="26">
        <f t="shared" si="0"/>
        <v>0</v>
      </c>
      <c r="G39" s="27">
        <f>zbiorówka!G39</f>
        <v>0</v>
      </c>
      <c r="H39" s="22">
        <f t="shared" si="1"/>
        <v>0</v>
      </c>
      <c r="I39" s="19">
        <f t="shared" si="2"/>
        <v>0</v>
      </c>
      <c r="J39" s="29">
        <f t="shared" si="3"/>
        <v>0</v>
      </c>
    </row>
    <row r="40" spans="1:10" s="2" customFormat="1" ht="38.25">
      <c r="A40" s="28">
        <v>36</v>
      </c>
      <c r="B40" s="45" t="str">
        <f>zbiorówka!B40</f>
        <v>Waga szalkowa laboratoryjna szkolna 500g</v>
      </c>
      <c r="C40" s="25" t="str">
        <f>zbiorówka!C40</f>
        <v>Waga szalkowa laboratoryjna. Zestaw zawiera ok.20 odważników od 10 mg do 200 g. Udźwig: 500g. Podziałka: 20mg</v>
      </c>
      <c r="D40" s="64">
        <v>0</v>
      </c>
      <c r="E40" s="26">
        <f>zbiorówka!E40</f>
        <v>0</v>
      </c>
      <c r="F40" s="26">
        <f t="shared" si="0"/>
        <v>0</v>
      </c>
      <c r="G40" s="27">
        <f>zbiorówka!G40</f>
        <v>0</v>
      </c>
      <c r="H40" s="22">
        <f t="shared" si="1"/>
        <v>0</v>
      </c>
      <c r="I40" s="19">
        <f t="shared" si="2"/>
        <v>0</v>
      </c>
      <c r="J40" s="29">
        <f t="shared" si="3"/>
        <v>0</v>
      </c>
    </row>
    <row r="41" spans="1:10" s="2" customFormat="1" ht="51">
      <c r="A41" s="28">
        <v>37</v>
      </c>
      <c r="B41" s="45" t="str">
        <f>zbiorówka!B41</f>
        <v>Zasilacz laboratoryjny prądu stałego 15V max 3A</v>
      </c>
      <c r="C41" s="25" t="str">
        <f>zbiorówka!C41</f>
        <v>Zasilacz laboratoryjny prądu stałego, z płynną regulacją. Wskaźniki cyfrowe 2xLCD niezależne. Specyfikacja techniczna: Napięcie wyjściowe: 0-30V, Prąd wyjściowy (max): 5A.</v>
      </c>
      <c r="D41" s="64">
        <v>1</v>
      </c>
      <c r="E41" s="26">
        <f>zbiorówka!E41</f>
        <v>0</v>
      </c>
      <c r="F41" s="26">
        <f t="shared" si="0"/>
        <v>0</v>
      </c>
      <c r="G41" s="27">
        <f>zbiorówka!G41</f>
        <v>0</v>
      </c>
      <c r="H41" s="22">
        <f t="shared" si="1"/>
        <v>0</v>
      </c>
      <c r="I41" s="19">
        <f t="shared" si="2"/>
        <v>0</v>
      </c>
      <c r="J41" s="29">
        <f t="shared" si="3"/>
        <v>0</v>
      </c>
    </row>
    <row r="42" spans="1:10" s="2" customFormat="1" ht="25.5">
      <c r="A42" s="28">
        <v>38</v>
      </c>
      <c r="B42" s="45" t="str">
        <f>zbiorówka!B42</f>
        <v>Okulary ochronne</v>
      </c>
      <c r="C42" s="25" t="str">
        <f>zbiorówka!C42</f>
        <v>Okulary ochronne z otworami wentylacyjnymi</v>
      </c>
      <c r="D42" s="64">
        <v>10</v>
      </c>
      <c r="E42" s="26">
        <f>zbiorówka!E42</f>
        <v>0</v>
      </c>
      <c r="F42" s="26">
        <f t="shared" si="0"/>
        <v>0</v>
      </c>
      <c r="G42" s="27">
        <f>zbiorówka!G42</f>
        <v>0</v>
      </c>
      <c r="H42" s="22">
        <f t="shared" si="1"/>
        <v>0</v>
      </c>
      <c r="I42" s="19">
        <f t="shared" si="2"/>
        <v>0</v>
      </c>
      <c r="J42" s="29">
        <f t="shared" si="3"/>
        <v>0</v>
      </c>
    </row>
    <row r="43" spans="1:10" s="2" customFormat="1" ht="25.5">
      <c r="A43" s="28">
        <v>39</v>
      </c>
      <c r="B43" s="45" t="str">
        <f>zbiorówka!B43</f>
        <v>Fartuchy ochronne</v>
      </c>
      <c r="C43" s="25" t="str">
        <f>zbiorówka!C43</f>
        <v>Fartuch z białego płótna (100% bawełna) z długimi rękawami, trzema kieszeniami, paskiem regulującym obwód oraz zapinane na guziki.</v>
      </c>
      <c r="D43" s="64">
        <v>10</v>
      </c>
      <c r="E43" s="26">
        <f>zbiorówka!E43</f>
        <v>0</v>
      </c>
      <c r="F43" s="26">
        <f t="shared" si="0"/>
        <v>0</v>
      </c>
      <c r="G43" s="27">
        <f>zbiorówka!G43</f>
        <v>0</v>
      </c>
      <c r="H43" s="22">
        <f t="shared" si="1"/>
        <v>0</v>
      </c>
      <c r="I43" s="19">
        <f t="shared" si="2"/>
        <v>0</v>
      </c>
      <c r="J43" s="29">
        <f t="shared" si="3"/>
        <v>0</v>
      </c>
    </row>
    <row r="44" spans="1:10" s="2" customFormat="1" ht="76.5">
      <c r="A44" s="28">
        <v>40</v>
      </c>
      <c r="B44" s="45" t="str">
        <f>zbiorówka!B44</f>
        <v>Apteczka</v>
      </c>
      <c r="C44" s="25" t="str">
        <f>zbiorówka!C44</f>
        <v>Apteczka w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44" s="64">
        <v>0</v>
      </c>
      <c r="E44" s="26">
        <f>zbiorówka!E44</f>
        <v>0</v>
      </c>
      <c r="F44" s="26">
        <f t="shared" si="0"/>
        <v>0</v>
      </c>
      <c r="G44" s="27">
        <f>zbiorówka!G44</f>
        <v>0</v>
      </c>
      <c r="H44" s="22">
        <f t="shared" si="1"/>
        <v>0</v>
      </c>
      <c r="I44" s="19">
        <f t="shared" si="2"/>
        <v>0</v>
      </c>
      <c r="J44" s="29">
        <f t="shared" si="3"/>
        <v>0</v>
      </c>
    </row>
    <row r="45" spans="1:10" s="2" customFormat="1" ht="25.5">
      <c r="A45" s="28">
        <v>41</v>
      </c>
      <c r="B45" s="45" t="str">
        <f>zbiorówka!B45</f>
        <v>Rękawiczki lateksowe</v>
      </c>
      <c r="C45" s="25" t="str">
        <f>zbiorówka!C45</f>
        <v>Rękawice laboratoryjne, cienkie, elastyczne. 100 szt w opakowaniu</v>
      </c>
      <c r="D45" s="64">
        <v>1</v>
      </c>
      <c r="E45" s="26">
        <f>zbiorówka!E45</f>
        <v>0</v>
      </c>
      <c r="F45" s="26">
        <f t="shared" si="0"/>
        <v>0</v>
      </c>
      <c r="G45" s="27">
        <f>zbiorówka!G45</f>
        <v>0</v>
      </c>
      <c r="H45" s="22">
        <f t="shared" si="1"/>
        <v>0</v>
      </c>
      <c r="I45" s="19">
        <f t="shared" si="2"/>
        <v>0</v>
      </c>
      <c r="J45" s="29">
        <f t="shared" si="3"/>
        <v>0</v>
      </c>
    </row>
    <row r="46" spans="1:10" s="2" customFormat="1" ht="38.25">
      <c r="A46" s="28">
        <v>42</v>
      </c>
      <c r="B46" s="45" t="str">
        <f>zbiorówka!B46</f>
        <v>Rękawice do gorących przedmiotów</v>
      </c>
      <c r="C46" s="25" t="str">
        <f>zbiorówka!C46</f>
        <v>Rękawice termiczne wykonane z grubej bawełny frotte, ciepło kontaktowe do 250° C</v>
      </c>
      <c r="D46" s="64">
        <v>5</v>
      </c>
      <c r="E46" s="26">
        <f>zbiorówka!E46</f>
        <v>0</v>
      </c>
      <c r="F46" s="26">
        <f t="shared" si="0"/>
        <v>0</v>
      </c>
      <c r="G46" s="27">
        <f>zbiorówka!G46</f>
        <v>0</v>
      </c>
      <c r="H46" s="22">
        <f t="shared" si="1"/>
        <v>0</v>
      </c>
      <c r="I46" s="19">
        <f t="shared" si="2"/>
        <v>0</v>
      </c>
      <c r="J46" s="29">
        <f t="shared" si="3"/>
        <v>0</v>
      </c>
    </row>
    <row r="47" spans="1:10" s="2" customFormat="1">
      <c r="A47" s="28">
        <v>43</v>
      </c>
      <c r="B47" s="45" t="str">
        <f>zbiorówka!B47</f>
        <v>Parafilm</v>
      </c>
      <c r="C47" s="25" t="str">
        <f>zbiorówka!C47</f>
        <v>Parafilm  do uszczelniania szkła i plastików laboratoryjnych  Szerokość rolki: ok.50 mm Długość rolki: min 75 m</v>
      </c>
      <c r="D47" s="64">
        <v>1</v>
      </c>
      <c r="E47" s="26">
        <f>zbiorówka!E47</f>
        <v>0</v>
      </c>
      <c r="F47" s="26">
        <f t="shared" si="0"/>
        <v>0</v>
      </c>
      <c r="G47" s="27">
        <f>zbiorówka!G47</f>
        <v>0</v>
      </c>
      <c r="H47" s="22">
        <f t="shared" si="1"/>
        <v>0</v>
      </c>
      <c r="I47" s="19">
        <f t="shared" si="2"/>
        <v>0</v>
      </c>
      <c r="J47" s="29">
        <f t="shared" si="3"/>
        <v>0</v>
      </c>
    </row>
    <row r="48" spans="1:10" s="1" customFormat="1" ht="38.25">
      <c r="A48" s="28">
        <v>44</v>
      </c>
      <c r="B48" s="45" t="str">
        <f>zbiorówka!B48</f>
        <v xml:space="preserve">Mata z włókniny chłonnej </v>
      </c>
      <c r="C48" s="25" t="str">
        <f>zbiorówka!C48</f>
        <v>Mata z włókniny chłonnej, absorbująca chemikalia (uniwersalna),wymiar ok.40 cmx50 min 100mat w opakowaniu</v>
      </c>
      <c r="D48" s="64">
        <v>1</v>
      </c>
      <c r="E48" s="26">
        <f>zbiorówka!E48</f>
        <v>0</v>
      </c>
      <c r="F48" s="26">
        <f t="shared" si="0"/>
        <v>0</v>
      </c>
      <c r="G48" s="27">
        <f>zbiorówka!G48</f>
        <v>0</v>
      </c>
      <c r="H48" s="22">
        <f t="shared" si="1"/>
        <v>0</v>
      </c>
      <c r="I48" s="19">
        <f t="shared" si="2"/>
        <v>0</v>
      </c>
      <c r="J48" s="29">
        <f t="shared" si="3"/>
        <v>0</v>
      </c>
    </row>
    <row r="49" spans="1:10" ht="76.5">
      <c r="A49" s="28">
        <v>45</v>
      </c>
      <c r="B49" s="45" t="str">
        <f>zbiorówka!B49</f>
        <v>Palnik Bunsena (z wkładami wymiennymi)</v>
      </c>
      <c r="C49" s="25" t="str">
        <f>zbiorówka!C49</f>
        <v>W zestawie:
Palnik laboratoryjny
Kartusz gazowy
Dane techniczne:
Temperatura płomienia 1700oC
Kartusz 230g / 410 ml30% propan , 70% butan</v>
      </c>
      <c r="D49" s="64">
        <v>0</v>
      </c>
      <c r="E49" s="26">
        <f>zbiorówka!E49</f>
        <v>0</v>
      </c>
      <c r="F49" s="26">
        <f t="shared" ref="F49:F51" si="4">E49*D49</f>
        <v>0</v>
      </c>
      <c r="G49" s="27">
        <f>zbiorówka!G49</f>
        <v>0</v>
      </c>
      <c r="H49" s="22">
        <f t="shared" ref="H49:H51" si="5">J49-F49</f>
        <v>0</v>
      </c>
      <c r="I49" s="19">
        <f t="shared" ref="I49:I51" si="6">E49*G49%+E49</f>
        <v>0</v>
      </c>
      <c r="J49" s="29">
        <f t="shared" ref="J49:J51" si="7">I49*D49</f>
        <v>0</v>
      </c>
    </row>
    <row r="50" spans="1:10" ht="34.5" customHeight="1">
      <c r="A50" s="28">
        <v>46</v>
      </c>
      <c r="B50" s="45" t="str">
        <f>zbiorówka!B50</f>
        <v>Czasza grzejna</v>
      </c>
      <c r="C50" s="25" t="str">
        <f>zbiorówka!C50</f>
        <v>Elektryczny płaszcz grzewczy z regulacją mocy, do max 4500C</v>
      </c>
      <c r="D50" s="64">
        <v>2</v>
      </c>
      <c r="E50" s="26">
        <f>zbiorówka!E50</f>
        <v>0</v>
      </c>
      <c r="F50" s="26">
        <f t="shared" si="4"/>
        <v>0</v>
      </c>
      <c r="G50" s="27">
        <f>zbiorówka!G50</f>
        <v>0</v>
      </c>
      <c r="H50" s="22">
        <f t="shared" si="5"/>
        <v>0</v>
      </c>
      <c r="I50" s="19">
        <f t="shared" si="6"/>
        <v>0</v>
      </c>
      <c r="J50" s="29">
        <f t="shared" si="7"/>
        <v>0</v>
      </c>
    </row>
    <row r="51" spans="1:10" ht="64.5" thickBot="1">
      <c r="A51" s="30">
        <v>47</v>
      </c>
      <c r="B51" s="46" t="str">
        <f>zbiorówka!B51</f>
        <v>Butla z kranikiem do wody destylowanej (10l)</v>
      </c>
      <c r="C51" s="37" t="str">
        <f>zbiorówka!C51</f>
        <v>Butla do wody destylowanej z kranem, pojemność 10l, z tworzywa, szyja gwintowana z nakrętką, uchwyt do przenoszenia</v>
      </c>
      <c r="D51" s="65">
        <v>1</v>
      </c>
      <c r="E51" s="38">
        <f>zbiorówka!E51</f>
        <v>0</v>
      </c>
      <c r="F51" s="38">
        <f t="shared" si="4"/>
        <v>0</v>
      </c>
      <c r="G51" s="39">
        <f>zbiorówka!G51</f>
        <v>0</v>
      </c>
      <c r="H51" s="35">
        <f t="shared" si="5"/>
        <v>0</v>
      </c>
      <c r="I51" s="33">
        <f t="shared" si="6"/>
        <v>0</v>
      </c>
      <c r="J51" s="36">
        <f t="shared" si="7"/>
        <v>0</v>
      </c>
    </row>
    <row r="52" spans="1:10">
      <c r="F52" s="9">
        <f>SUM(F5:F51)</f>
        <v>0</v>
      </c>
      <c r="H52" s="9">
        <f>SUM(H5:H51)</f>
        <v>0</v>
      </c>
      <c r="J52" s="9">
        <f>SUM(J5:J51)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70" zoomScaleNormal="70" workbookViewId="0">
      <pane ySplit="4" topLeftCell="A5" activePane="bottomLeft" state="frozen"/>
      <selection activeCell="N13" sqref="N13"/>
      <selection pane="bottomLeft" activeCell="N13" sqref="N13"/>
    </sheetView>
  </sheetViews>
  <sheetFormatPr defaultColWidth="9" defaultRowHeight="14.25"/>
  <cols>
    <col min="1" max="1" width="5.625" style="7" customWidth="1"/>
    <col min="2" max="2" width="13.625" style="47" customWidth="1"/>
    <col min="3" max="3" width="96.125" style="7" customWidth="1"/>
    <col min="4" max="4" width="10.625" style="7" customWidth="1"/>
    <col min="5" max="5" width="11.875" style="7" customWidth="1"/>
    <col min="6" max="6" width="12" style="7" customWidth="1"/>
    <col min="7" max="7" width="10.25" style="8" bestFit="1" customWidth="1"/>
    <col min="8" max="8" width="12.25" style="7" customWidth="1"/>
    <col min="9" max="9" width="11.75" style="7" customWidth="1"/>
    <col min="10" max="10" width="12.125" style="7" bestFit="1" customWidth="1"/>
    <col min="11" max="16384" width="9" style="7"/>
  </cols>
  <sheetData>
    <row r="1" spans="1:10" s="5" customFormat="1" ht="15">
      <c r="A1" s="4"/>
      <c r="B1" s="40"/>
      <c r="C1" s="92" t="s">
        <v>9</v>
      </c>
      <c r="D1" s="92"/>
      <c r="E1" s="92"/>
      <c r="F1" s="92"/>
      <c r="G1" s="92"/>
      <c r="H1" s="92"/>
      <c r="I1" s="92"/>
    </row>
    <row r="2" spans="1:10" s="5" customFormat="1" ht="15">
      <c r="A2" s="6"/>
      <c r="B2" s="41"/>
      <c r="C2" s="95" t="s">
        <v>24</v>
      </c>
      <c r="D2" s="95"/>
      <c r="E2" s="95"/>
      <c r="F2" s="95"/>
      <c r="G2" s="95"/>
      <c r="H2" s="95"/>
      <c r="I2" s="95"/>
    </row>
    <row r="3" spans="1:10" s="5" customFormat="1" ht="15.75" thickBot="1">
      <c r="A3" s="6"/>
      <c r="B3" s="41"/>
      <c r="C3" s="10"/>
      <c r="D3" s="94"/>
      <c r="E3" s="94"/>
      <c r="F3" s="94"/>
      <c r="G3" s="11"/>
      <c r="H3" s="11"/>
      <c r="I3" s="11"/>
    </row>
    <row r="4" spans="1:10" customFormat="1" ht="38.25">
      <c r="A4" s="12"/>
      <c r="B4" s="42"/>
      <c r="C4" s="13"/>
      <c r="D4" s="13" t="s">
        <v>3</v>
      </c>
      <c r="E4" s="14" t="s">
        <v>4</v>
      </c>
      <c r="F4" s="14" t="s">
        <v>5</v>
      </c>
      <c r="G4" s="15" t="s">
        <v>6</v>
      </c>
      <c r="H4" s="15" t="s">
        <v>18</v>
      </c>
      <c r="I4" s="14" t="s">
        <v>7</v>
      </c>
      <c r="J4" s="16" t="s">
        <v>8</v>
      </c>
    </row>
    <row r="5" spans="1:10" s="2" customFormat="1" ht="51">
      <c r="A5" s="28">
        <v>1</v>
      </c>
      <c r="B5" s="45" t="str">
        <f>zbiorówka!B5</f>
        <v>Chemia - Zestaw do doświadczeń chemicznych</v>
      </c>
      <c r="C5" s="25" t="str">
        <f>zbiorówka!C5</f>
        <v>Zestaw szkła i sprzętu laboratoryjnego dla grupy 2-4 osób do doświadczeń z chemii dostosowany do wykonania doświadczeń odpowiadających podstawie programowej dla szkół podstawowych. Zestaw w opakowaniu przenośnym, wyłożony gąbką.</v>
      </c>
      <c r="D5" s="66">
        <v>1</v>
      </c>
      <c r="E5" s="26">
        <f>zbiorówka!E5</f>
        <v>0</v>
      </c>
      <c r="F5" s="26">
        <f>E5*D5</f>
        <v>0</v>
      </c>
      <c r="G5" s="27">
        <f>zbiorówka!G5</f>
        <v>0</v>
      </c>
      <c r="H5" s="22">
        <f>J5-F5</f>
        <v>0</v>
      </c>
      <c r="I5" s="19">
        <f>E5*G5%+E5</f>
        <v>0</v>
      </c>
      <c r="J5" s="29">
        <f>I5*D5</f>
        <v>0</v>
      </c>
    </row>
    <row r="6" spans="1:10" s="2" customFormat="1" ht="51">
      <c r="A6" s="28">
        <v>2</v>
      </c>
      <c r="B6" s="45" t="str">
        <f>zbiorówka!B6</f>
        <v>Elektrochemia - Zestaw do ćwiczeń z elektrochemii</v>
      </c>
      <c r="C6" s="25" t="str">
        <f>zbiorówka!C6</f>
        <v xml:space="preserve"> Zestaw do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podstawowych.</v>
      </c>
      <c r="D6" s="66">
        <v>1</v>
      </c>
      <c r="E6" s="26">
        <f>zbiorówka!E6</f>
        <v>0</v>
      </c>
      <c r="F6" s="26">
        <f t="shared" ref="F6:F48" si="0">E6*D6</f>
        <v>0</v>
      </c>
      <c r="G6" s="27">
        <f>zbiorówka!G6</f>
        <v>0</v>
      </c>
      <c r="H6" s="22">
        <f t="shared" ref="H6:H48" si="1">J6-F6</f>
        <v>0</v>
      </c>
      <c r="I6" s="19">
        <f t="shared" ref="I6:I48" si="2">E6*G6%+E6</f>
        <v>0</v>
      </c>
      <c r="J6" s="29">
        <f t="shared" ref="J6:J48" si="3">I6*D6</f>
        <v>0</v>
      </c>
    </row>
    <row r="7" spans="1:10" s="2" customFormat="1" ht="38.25">
      <c r="A7" s="28">
        <v>3</v>
      </c>
      <c r="B7" s="45" t="str">
        <f>zbiorówka!B7</f>
        <v>Przyrząd do elektrolizy</v>
      </c>
      <c r="C7" s="25" t="str">
        <f>zbiorówka!C7</f>
        <v>Przyrząd do elektrolizy w postaci dwóch elektrod osadzonych na
wyprofilowanych ramionach przewodzących umieszczonych na wspornikach w pojemniku plastikowym, w dole pojemnika gniazda przewodów bananowych</v>
      </c>
      <c r="D7" s="66">
        <v>1</v>
      </c>
      <c r="E7" s="26">
        <f>zbiorówka!E7</f>
        <v>0</v>
      </c>
      <c r="F7" s="26">
        <f t="shared" si="0"/>
        <v>0</v>
      </c>
      <c r="G7" s="27">
        <f>zbiorówka!G7</f>
        <v>0</v>
      </c>
      <c r="H7" s="22">
        <f t="shared" si="1"/>
        <v>0</v>
      </c>
      <c r="I7" s="19">
        <f t="shared" si="2"/>
        <v>0</v>
      </c>
      <c r="J7" s="29">
        <f t="shared" si="3"/>
        <v>0</v>
      </c>
    </row>
    <row r="8" spans="1:10" s="2" customFormat="1" ht="38.25">
      <c r="A8" s="28">
        <v>4</v>
      </c>
      <c r="B8" s="45" t="str">
        <f>zbiorówka!B8</f>
        <v>Zestaw do ćwiczeń z elektrolizy</v>
      </c>
      <c r="C8" s="25" t="str">
        <f>zbiorówka!C8</f>
        <v>Zestaw do ćwiczeń z elektrolizy. W zestawie: podstawka do statywu z gniazdami zasilającymi, statyw, naczynie szklane, uchwyt do probówek, probówki (min.2szt.), elektrody, przewody. Zestaw w plastikowej walizce.</v>
      </c>
      <c r="D8" s="66">
        <v>1</v>
      </c>
      <c r="E8" s="26">
        <f>zbiorówka!E8</f>
        <v>0</v>
      </c>
      <c r="F8" s="26">
        <f t="shared" si="0"/>
        <v>0</v>
      </c>
      <c r="G8" s="27">
        <f>zbiorówka!G8</f>
        <v>0</v>
      </c>
      <c r="H8" s="22">
        <f t="shared" si="1"/>
        <v>0</v>
      </c>
      <c r="I8" s="19">
        <f t="shared" si="2"/>
        <v>0</v>
      </c>
      <c r="J8" s="29">
        <f t="shared" si="3"/>
        <v>0</v>
      </c>
    </row>
    <row r="9" spans="1:10" s="2" customFormat="1" ht="76.5">
      <c r="A9" s="28">
        <v>5</v>
      </c>
      <c r="B9" s="45" t="str">
        <f>zbiorówka!B9</f>
        <v>Walizka Ekobadacza do obserwacji oraz badania wód i ph gleb</v>
      </c>
      <c r="C9" s="25" t="str">
        <f>zbiorówka!C9</f>
        <v>Zestaw dydaktyczny do analizy składu chemicznego wody i gleby. W zestawie: 1.szcegółowa instrukcja opisująca metodykę i standardy badań, 2.Kwasomierz Helliga (płytka i płyn), 3. Lupa, 5.Strzykawki: 5ml, 10 ml, 6.Bibuły osuszające 7. Probówki okrągłodenna, probówki płaskodenne z korkami (3szt), 8.Stojak do probówek 9.Łyżeczki do poboru: gleby (1szt), substancji sypkich (3szt.), 10. Komplet (ok.15szt) mianowanych roztworów wskaźników 11. Siateczka do usuwania zanieczyszczeń przy poborze wody 12. Skale wyników badań - barwne, zalaminowane. Zapakowane w przenośny pojemnik plastikowy.</v>
      </c>
      <c r="D9" s="66">
        <v>0</v>
      </c>
      <c r="E9" s="26">
        <f>zbiorówka!E9</f>
        <v>0</v>
      </c>
      <c r="F9" s="26">
        <f t="shared" si="0"/>
        <v>0</v>
      </c>
      <c r="G9" s="27">
        <f>zbiorówka!G9</f>
        <v>0</v>
      </c>
      <c r="H9" s="22">
        <f t="shared" si="1"/>
        <v>0</v>
      </c>
      <c r="I9" s="19">
        <f t="shared" si="2"/>
        <v>0</v>
      </c>
      <c r="J9" s="29">
        <f t="shared" si="3"/>
        <v>0</v>
      </c>
    </row>
    <row r="10" spans="1:10" s="2" customFormat="1" ht="25.5">
      <c r="A10" s="28">
        <v>6</v>
      </c>
      <c r="B10" s="45" t="str">
        <f>zbiorówka!B10</f>
        <v>Próbki paliw - rodzaje paliw</v>
      </c>
      <c r="C10" s="25" t="str">
        <f>zbiorówka!C10</f>
        <v>Zestaw 12 próbek paliw zapakowanych w walizkę/gablotkę z opisem paliw</v>
      </c>
      <c r="D10" s="66">
        <v>0</v>
      </c>
      <c r="E10" s="26">
        <f>zbiorówka!E10</f>
        <v>0</v>
      </c>
      <c r="F10" s="26">
        <f t="shared" si="0"/>
        <v>0</v>
      </c>
      <c r="G10" s="27">
        <f>zbiorówka!G10</f>
        <v>0</v>
      </c>
      <c r="H10" s="22">
        <f t="shared" si="1"/>
        <v>0</v>
      </c>
      <c r="I10" s="19">
        <f t="shared" si="2"/>
        <v>0</v>
      </c>
      <c r="J10" s="29">
        <f t="shared" si="3"/>
        <v>0</v>
      </c>
    </row>
    <row r="11" spans="1:10" s="2" customFormat="1" ht="25.5">
      <c r="A11" s="28">
        <v>7</v>
      </c>
      <c r="B11" s="45" t="str">
        <f>zbiorówka!B11</f>
        <v>Metale i ich stopy</v>
      </c>
      <c r="C11" s="25" t="str">
        <f>zbiorówka!C11</f>
        <v>Zestaw min. 12 płytek z różnych metali i ich stopów, z ich oznaczeniami/nazwami. Płytki w opakowaniu - walizka/skrzynka.</v>
      </c>
      <c r="D11" s="66">
        <v>1</v>
      </c>
      <c r="E11" s="26">
        <f>zbiorówka!E11</f>
        <v>0</v>
      </c>
      <c r="F11" s="26">
        <f t="shared" si="0"/>
        <v>0</v>
      </c>
      <c r="G11" s="27">
        <f>zbiorówka!G11</f>
        <v>0</v>
      </c>
      <c r="H11" s="22">
        <f t="shared" si="1"/>
        <v>0</v>
      </c>
      <c r="I11" s="19">
        <f t="shared" si="2"/>
        <v>0</v>
      </c>
      <c r="J11" s="29">
        <f t="shared" si="3"/>
        <v>0</v>
      </c>
    </row>
    <row r="12" spans="1:10" s="2" customFormat="1" ht="51">
      <c r="A12" s="28">
        <v>8</v>
      </c>
      <c r="B12" s="45" t="str">
        <f>zbiorówka!B12</f>
        <v>Suszarka do próbówek z tacką do ociekania</v>
      </c>
      <c r="C12" s="25" t="str">
        <f>zbiorówka!C12</f>
        <v>Suszarka do próbówek z tacką do ociekania. Końcówki prętów zabezpieczone gumkami. Wymiary orientacyjne: Wysokość ok 45cm, Szerokość: ok35cm, Głębokość: ok15cm</v>
      </c>
      <c r="D12" s="66">
        <v>6</v>
      </c>
      <c r="E12" s="26">
        <f>zbiorówka!E12</f>
        <v>0</v>
      </c>
      <c r="F12" s="26">
        <f t="shared" si="0"/>
        <v>0</v>
      </c>
      <c r="G12" s="27">
        <f>zbiorówka!G12</f>
        <v>0</v>
      </c>
      <c r="H12" s="22">
        <f t="shared" si="1"/>
        <v>0</v>
      </c>
      <c r="I12" s="19">
        <f t="shared" si="2"/>
        <v>0</v>
      </c>
      <c r="J12" s="29">
        <f t="shared" si="3"/>
        <v>0</v>
      </c>
    </row>
    <row r="13" spans="1:10" s="2" customFormat="1" ht="51">
      <c r="A13" s="28">
        <v>9</v>
      </c>
      <c r="B13" s="45" t="str">
        <f>zbiorówka!B13</f>
        <v>Taca do przenoszenia próbówek i odczynników</v>
      </c>
      <c r="C13" s="25" t="str">
        <f>zbiorówka!C13</f>
        <v>Plastikowy pojemnik z uchwytami, po bokach otwory na probówki: 6 otworówxok.20mm, 8otworówxok.16mm, 8otworówxok.8mm Wymiary pojemnika ok.: 30x10x20cm</v>
      </c>
      <c r="D13" s="66">
        <v>6</v>
      </c>
      <c r="E13" s="26">
        <f>zbiorówka!E13</f>
        <v>0</v>
      </c>
      <c r="F13" s="26">
        <f t="shared" si="0"/>
        <v>0</v>
      </c>
      <c r="G13" s="27">
        <f>zbiorówka!G13</f>
        <v>0</v>
      </c>
      <c r="H13" s="22">
        <f t="shared" si="1"/>
        <v>0</v>
      </c>
      <c r="I13" s="19">
        <f t="shared" si="2"/>
        <v>0</v>
      </c>
      <c r="J13" s="29">
        <f t="shared" si="3"/>
        <v>0</v>
      </c>
    </row>
    <row r="14" spans="1:10" s="2" customFormat="1" ht="25.5">
      <c r="A14" s="28">
        <v>10</v>
      </c>
      <c r="B14" s="45" t="str">
        <f>zbiorówka!B14</f>
        <v>Termometr -10 do 110 C</v>
      </c>
      <c r="C14" s="25" t="str">
        <f>zbiorówka!C14</f>
        <v>Termometr alkoholowy. Zakres pomiaru od -10 do 110 0C.</v>
      </c>
      <c r="D14" s="66">
        <v>6</v>
      </c>
      <c r="E14" s="26">
        <f>zbiorówka!E14</f>
        <v>0</v>
      </c>
      <c r="F14" s="26">
        <f t="shared" si="0"/>
        <v>0</v>
      </c>
      <c r="G14" s="27">
        <f>zbiorówka!G14</f>
        <v>0</v>
      </c>
      <c r="H14" s="22">
        <f t="shared" si="1"/>
        <v>0</v>
      </c>
      <c r="I14" s="19">
        <f t="shared" si="2"/>
        <v>0</v>
      </c>
      <c r="J14" s="29">
        <f t="shared" si="3"/>
        <v>0</v>
      </c>
    </row>
    <row r="15" spans="1:10" s="2" customFormat="1" ht="25.5">
      <c r="A15" s="28">
        <v>11</v>
      </c>
      <c r="B15" s="45" t="str">
        <f>zbiorówka!B15</f>
        <v xml:space="preserve">Aparat Hoffmana </v>
      </c>
      <c r="C15" s="25" t="str">
        <f>zbiorówka!C15</f>
        <v>Przyrząd (tzw. Eudiometrem Hofmanna) - statyw z trzema połączonymi ze sobą cylindrami szklanymi (środkowy otwarty, boczne z zaworami, wyposażone w elektrody). W zestawie zasilacz.</v>
      </c>
      <c r="D15" s="66">
        <v>1</v>
      </c>
      <c r="E15" s="26">
        <f>zbiorówka!E15</f>
        <v>0</v>
      </c>
      <c r="F15" s="26">
        <f t="shared" si="0"/>
        <v>0</v>
      </c>
      <c r="G15" s="27">
        <f>zbiorówka!G15</f>
        <v>0</v>
      </c>
      <c r="H15" s="22">
        <f t="shared" si="1"/>
        <v>0</v>
      </c>
      <c r="I15" s="19">
        <f t="shared" si="2"/>
        <v>0</v>
      </c>
      <c r="J15" s="29">
        <f t="shared" si="3"/>
        <v>0</v>
      </c>
    </row>
    <row r="16" spans="1:10" s="2" customFormat="1" ht="38.25">
      <c r="A16" s="28">
        <v>12</v>
      </c>
      <c r="B16" s="45" t="str">
        <f>zbiorówka!B16</f>
        <v>Zestaw do ekstrakcji ze statywem</v>
      </c>
      <c r="C16" s="25" t="str">
        <f>zbiorówka!C16</f>
        <v>W skład zestawu wchodzi: ekstraktor, chłodnica, kolba płaskodenna, trójnóg, siatka z krążkiem ceramicznym, palnik spirytusowy, wąż 2szt., łapy i łączniki do zmontowania zestawu, Opakowanie plastikowe wyłożone pianką.</v>
      </c>
      <c r="D16" s="66">
        <v>1</v>
      </c>
      <c r="E16" s="26">
        <f>zbiorówka!E16</f>
        <v>0</v>
      </c>
      <c r="F16" s="26">
        <f t="shared" si="0"/>
        <v>0</v>
      </c>
      <c r="G16" s="27">
        <f>zbiorówka!G16</f>
        <v>0</v>
      </c>
      <c r="H16" s="22">
        <f t="shared" si="1"/>
        <v>0</v>
      </c>
      <c r="I16" s="19">
        <f t="shared" si="2"/>
        <v>0</v>
      </c>
      <c r="J16" s="29">
        <f t="shared" si="3"/>
        <v>0</v>
      </c>
    </row>
    <row r="17" spans="1:10" s="2" customFormat="1" ht="38.25">
      <c r="A17" s="28">
        <v>13</v>
      </c>
      <c r="B17" s="45" t="str">
        <f>zbiorówka!B17</f>
        <v>Zestaw do wytwarzania gazu</v>
      </c>
      <c r="C17" s="25" t="str">
        <f>zbiorówka!C17</f>
        <v>W skład zestawu wchodzi (przykładowo): butelka do wytwarzania gazu, biureta do pobierania gazu, trójnóg, siatka z krążkiem ceramicznym, palnik spirytusowy, wąż 2szt., łapy i łączniki do zmontowania zestawu, Opakowanie - pojemnik plastikowy wyłożony pianką.</v>
      </c>
      <c r="D17" s="66">
        <v>0</v>
      </c>
      <c r="E17" s="26">
        <f>zbiorówka!E17</f>
        <v>0</v>
      </c>
      <c r="F17" s="26">
        <f t="shared" si="0"/>
        <v>0</v>
      </c>
      <c r="G17" s="27">
        <f>zbiorówka!G17</f>
        <v>0</v>
      </c>
      <c r="H17" s="22">
        <f t="shared" si="1"/>
        <v>0</v>
      </c>
      <c r="I17" s="19">
        <f t="shared" si="2"/>
        <v>0</v>
      </c>
      <c r="J17" s="29">
        <f t="shared" si="3"/>
        <v>0</v>
      </c>
    </row>
    <row r="18" spans="1:10" s="2" customFormat="1" ht="38.25">
      <c r="A18" s="28">
        <v>14</v>
      </c>
      <c r="B18" s="45" t="str">
        <f>zbiorówka!B18</f>
        <v xml:space="preserve">Zestaw do destylacji ze statywem </v>
      </c>
      <c r="C18" s="25" t="str">
        <f>zbiorówka!C18</f>
        <v>W skład zestawu wchodzi (przykładowo): statyw, chłodnica z nasadką, wąż 2szt., kolba destylacyjna orągłodenna, łapy zaciskowej łączniki do zmontowania zestawu, trójnóg, siatka z krążkiem ceramicznym, palnik.</v>
      </c>
      <c r="D18" s="66">
        <v>0</v>
      </c>
      <c r="E18" s="26">
        <f>zbiorówka!E18</f>
        <v>0</v>
      </c>
      <c r="F18" s="26">
        <f t="shared" si="0"/>
        <v>0</v>
      </c>
      <c r="G18" s="27">
        <f>zbiorówka!G18</f>
        <v>0</v>
      </c>
      <c r="H18" s="22">
        <f t="shared" si="1"/>
        <v>0</v>
      </c>
      <c r="I18" s="19">
        <f t="shared" si="2"/>
        <v>0</v>
      </c>
      <c r="J18" s="29">
        <f t="shared" si="3"/>
        <v>0</v>
      </c>
    </row>
    <row r="19" spans="1:10" s="2" customFormat="1" ht="165.75">
      <c r="A19" s="28">
        <v>15</v>
      </c>
      <c r="B19" s="45" t="str">
        <f>zbiorówka!B19</f>
        <v xml:space="preserve">Komplet szkła wersja rozbudowana </v>
      </c>
      <c r="C19" s="25" t="str">
        <f>zbiorówka!C19</f>
        <v>Komplet szkła laboratoryjnego, wyposażenie pracowni w szkole podstawowej, zgodny z podstawą programową - w zestawie (przykładowo): 1. Chłodnica Liebiga - 1 szt. 2. Kolba destylacyjna 100 ml - 1 szt. 3. Kolba płaskodenna 250 ml - 1 szt. 4. Kolba stożkowa 200 ml - 2 szt. 5. Krystalizator z wlewem - 2 szt. 6. Lejek szklany - 1 szt. 7. Moździerz porcelanowy z tłuczkiem - 1 szt. 8. Parownica porcelanowa - 1 szt. 9. Pipeta miarowa 5 ml - 1 szt. 10. Cylinder miarowy 100 ml - 1 szt.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rurek o różnych przekrojach i długościach, proste, zgięte - różne kąty, dwukrotnie zgięte, kapilarne 20. Rurka gumowa- 1 szt.
21. Korki gumowe różne min. 10 szt 22. Szkiełko zegarkowe - 4 szt. 23. Zlewka: 250 ml - 1 szt.niska; 100 ml - 1 szt.; wysoka 250 ml - 1 szt.24. Tryskawka - 1 szt. 25. Termometr  0 - 200 st.C - 1 szt.26. Butla laboratoryjna 100 ml - 2 szt.27. Probówka z tubusem  - 1 szt.28. Rozdzielacz cylindryczny 50 ml - 1 szt.</v>
      </c>
      <c r="D19" s="66">
        <v>3</v>
      </c>
      <c r="E19" s="26">
        <f>zbiorówka!E19</f>
        <v>0</v>
      </c>
      <c r="F19" s="26">
        <f t="shared" si="0"/>
        <v>0</v>
      </c>
      <c r="G19" s="27">
        <f>zbiorówka!G19</f>
        <v>0</v>
      </c>
      <c r="H19" s="22">
        <f t="shared" si="1"/>
        <v>0</v>
      </c>
      <c r="I19" s="19">
        <f t="shared" si="2"/>
        <v>0</v>
      </c>
      <c r="J19" s="29">
        <f t="shared" si="3"/>
        <v>0</v>
      </c>
    </row>
    <row r="20" spans="1:10" s="2" customFormat="1" ht="25.5">
      <c r="A20" s="28">
        <v>16</v>
      </c>
      <c r="B20" s="45" t="str">
        <f>zbiorówka!B20</f>
        <v>Rodzaje metali-12 płytek</v>
      </c>
      <c r="C20" s="25" t="str">
        <f>zbiorówka!C20</f>
        <v>Zestaw min. 12 płytek z różnych metali, z oznaczeniami do identyfikacji metalu. Wymiary płytki ok. 50x25mm</v>
      </c>
      <c r="D20" s="66">
        <v>0</v>
      </c>
      <c r="E20" s="26">
        <f>zbiorówka!E20</f>
        <v>0</v>
      </c>
      <c r="F20" s="26">
        <f t="shared" si="0"/>
        <v>0</v>
      </c>
      <c r="G20" s="27">
        <f>zbiorówka!G20</f>
        <v>0</v>
      </c>
      <c r="H20" s="22">
        <f t="shared" si="1"/>
        <v>0</v>
      </c>
      <c r="I20" s="19">
        <f t="shared" si="2"/>
        <v>0</v>
      </c>
      <c r="J20" s="29">
        <f t="shared" si="3"/>
        <v>0</v>
      </c>
    </row>
    <row r="21" spans="1:10" s="2" customFormat="1" ht="25.5">
      <c r="A21" s="28">
        <v>17</v>
      </c>
      <c r="B21" s="45" t="str">
        <f>zbiorówka!B21</f>
        <v>Palnik spirytusowy</v>
      </c>
      <c r="C21" s="25" t="str">
        <f>zbiorówka!C21</f>
        <v xml:space="preserve">Palnik alkoholowy, spirytusowy. Pojemność 100ml.  </v>
      </c>
      <c r="D21" s="66">
        <v>0</v>
      </c>
      <c r="E21" s="26">
        <f>zbiorówka!E21</f>
        <v>0</v>
      </c>
      <c r="F21" s="26">
        <f t="shared" si="0"/>
        <v>0</v>
      </c>
      <c r="G21" s="27">
        <f>zbiorówka!G21</f>
        <v>0</v>
      </c>
      <c r="H21" s="22">
        <f t="shared" si="1"/>
        <v>0</v>
      </c>
      <c r="I21" s="19">
        <f t="shared" si="2"/>
        <v>0</v>
      </c>
      <c r="J21" s="29">
        <f t="shared" si="3"/>
        <v>0</v>
      </c>
    </row>
    <row r="22" spans="1:10" s="2" customFormat="1" ht="51">
      <c r="A22" s="28">
        <v>18</v>
      </c>
      <c r="B22" s="45" t="str">
        <f>zbiorówka!B22</f>
        <v>Szkolny model atomu</v>
      </c>
      <c r="C22" s="25" t="str">
        <f>zbiorówka!C22</f>
        <v>Model atomu wg Bohra- skład zestawu wchodzą:
-pudełko: pokrywka i podstawa -  z oznaczonymi powłokami elektronowymi
- 90 krążków 30 oznaczonych "+", 30 "-" i 30 gładkich
-instrukcja wraz z ćwiczeniami</v>
      </c>
      <c r="D22" s="66">
        <v>15</v>
      </c>
      <c r="E22" s="26">
        <f>zbiorówka!E22</f>
        <v>0</v>
      </c>
      <c r="F22" s="26">
        <f t="shared" si="0"/>
        <v>0</v>
      </c>
      <c r="G22" s="27">
        <f>zbiorówka!G22</f>
        <v>0</v>
      </c>
      <c r="H22" s="22">
        <f t="shared" si="1"/>
        <v>0</v>
      </c>
      <c r="I22" s="19">
        <f t="shared" si="2"/>
        <v>0</v>
      </c>
      <c r="J22" s="29">
        <f t="shared" si="3"/>
        <v>0</v>
      </c>
    </row>
    <row r="23" spans="1:10" s="2" customFormat="1" ht="25.5">
      <c r="A23" s="28">
        <v>19</v>
      </c>
      <c r="B23" s="45" t="str">
        <f>zbiorówka!B23</f>
        <v>Model atomu 3D</v>
      </c>
      <c r="C23" s="25" t="str">
        <f>zbiorówka!C23</f>
        <v>Trójwymiarowy model przekroju atomu, z orbitami elektronowe w postaci chmur elektronów. Wymiary: Średnica atomu: ok 30cm Wysokość modelu: ok 40cm</v>
      </c>
      <c r="D23" s="66">
        <v>1</v>
      </c>
      <c r="E23" s="26">
        <f>zbiorówka!E23</f>
        <v>0</v>
      </c>
      <c r="F23" s="26">
        <f t="shared" si="0"/>
        <v>0</v>
      </c>
      <c r="G23" s="27">
        <f>zbiorówka!G23</f>
        <v>0</v>
      </c>
      <c r="H23" s="22">
        <f t="shared" si="1"/>
        <v>0</v>
      </c>
      <c r="I23" s="19">
        <f t="shared" si="2"/>
        <v>0</v>
      </c>
      <c r="J23" s="29">
        <f t="shared" si="3"/>
        <v>0</v>
      </c>
    </row>
    <row r="24" spans="1:10" s="2" customFormat="1" ht="25.5">
      <c r="A24" s="28">
        <v>20</v>
      </c>
      <c r="B24" s="45" t="str">
        <f>zbiorówka!B24</f>
        <v>Model fullerenu C60</v>
      </c>
      <c r="C24" s="25" t="str">
        <f>zbiorówka!C24</f>
        <v>Model cząsteczki fullerenu C60 -  wymiar min 25 cm.</v>
      </c>
      <c r="D24" s="66">
        <v>0</v>
      </c>
      <c r="E24" s="26">
        <f>zbiorówka!E24</f>
        <v>0</v>
      </c>
      <c r="F24" s="26">
        <f t="shared" si="0"/>
        <v>0</v>
      </c>
      <c r="G24" s="27">
        <f>zbiorówka!G24</f>
        <v>0</v>
      </c>
      <c r="H24" s="22">
        <f t="shared" si="1"/>
        <v>0</v>
      </c>
      <c r="I24" s="19">
        <f t="shared" si="2"/>
        <v>0</v>
      </c>
      <c r="J24" s="29">
        <f t="shared" si="3"/>
        <v>0</v>
      </c>
    </row>
    <row r="25" spans="1:10" s="2" customFormat="1">
      <c r="A25" s="28">
        <v>21</v>
      </c>
      <c r="B25" s="45" t="str">
        <f>zbiorówka!B25</f>
        <v>Model grafitu</v>
      </c>
      <c r="C25" s="25" t="str">
        <f>zbiorówka!C25</f>
        <v>Model przedstawiający strukturę  grafitu (min. 3 warstwy)</v>
      </c>
      <c r="D25" s="66">
        <v>1</v>
      </c>
      <c r="E25" s="26">
        <f>zbiorówka!E25</f>
        <v>0</v>
      </c>
      <c r="F25" s="26">
        <f t="shared" si="0"/>
        <v>0</v>
      </c>
      <c r="G25" s="27">
        <f>zbiorówka!G25</f>
        <v>0</v>
      </c>
      <c r="H25" s="22">
        <f t="shared" si="1"/>
        <v>0</v>
      </c>
      <c r="I25" s="19">
        <f t="shared" si="2"/>
        <v>0</v>
      </c>
      <c r="J25" s="29">
        <f t="shared" si="3"/>
        <v>0</v>
      </c>
    </row>
    <row r="26" spans="1:10" s="2" customFormat="1" ht="25.5">
      <c r="A26" s="28">
        <v>22</v>
      </c>
      <c r="B26" s="45" t="str">
        <f>zbiorówka!B26</f>
        <v>Model chlorku-sodu</v>
      </c>
      <c r="C26" s="25" t="str">
        <f>zbiorówka!C26</f>
        <v>Model przedstawiający strukturę krystaliczną NaCl - jony chloru i sodu w różnych kolorach</v>
      </c>
      <c r="D26" s="66">
        <v>1</v>
      </c>
      <c r="E26" s="26">
        <f>zbiorówka!E26</f>
        <v>0</v>
      </c>
      <c r="F26" s="26">
        <f t="shared" si="0"/>
        <v>0</v>
      </c>
      <c r="G26" s="27">
        <f>zbiorówka!G26</f>
        <v>0</v>
      </c>
      <c r="H26" s="22">
        <f t="shared" si="1"/>
        <v>0</v>
      </c>
      <c r="I26" s="19">
        <f t="shared" si="2"/>
        <v>0</v>
      </c>
      <c r="J26" s="29">
        <f t="shared" si="3"/>
        <v>0</v>
      </c>
    </row>
    <row r="27" spans="1:10" s="2" customFormat="1" ht="38.25">
      <c r="A27" s="28">
        <v>23</v>
      </c>
      <c r="B27" s="45" t="str">
        <f>zbiorówka!B27</f>
        <v>Model kryształu diamentu</v>
      </c>
      <c r="C27" s="25" t="str">
        <f>zbiorówka!C27</f>
        <v>Model przedstawiający strukturę krystaliczną diamentu.</v>
      </c>
      <c r="D27" s="66">
        <v>1</v>
      </c>
      <c r="E27" s="26">
        <f>zbiorówka!E27</f>
        <v>0</v>
      </c>
      <c r="F27" s="26">
        <f t="shared" si="0"/>
        <v>0</v>
      </c>
      <c r="G27" s="27">
        <f>zbiorówka!G27</f>
        <v>0</v>
      </c>
      <c r="H27" s="22">
        <f t="shared" si="1"/>
        <v>0</v>
      </c>
      <c r="I27" s="19">
        <f t="shared" si="2"/>
        <v>0</v>
      </c>
      <c r="J27" s="29">
        <f t="shared" si="3"/>
        <v>0</v>
      </c>
    </row>
    <row r="28" spans="1:10" s="2" customFormat="1" ht="51">
      <c r="A28" s="28">
        <v>24</v>
      </c>
      <c r="B28" s="45" t="str">
        <f>zbiorówka!B28</f>
        <v>Modele atomów - zestaw podstawowy</v>
      </c>
      <c r="C28" s="25" t="str">
        <f>zbiorówka!C28</f>
        <v>Zestaw kulek  i łączników z tworzywa sztucznego, pozwalających na budowę modeli atomów. W zestawie min. 75 różnego rodzaju kulek oraz ok.35 łączników (min 110 elementów).Całość zapakowana w pojemnik</v>
      </c>
      <c r="D28" s="66">
        <v>15</v>
      </c>
      <c r="E28" s="26">
        <f>zbiorówka!E28</f>
        <v>0</v>
      </c>
      <c r="F28" s="26">
        <f t="shared" si="0"/>
        <v>0</v>
      </c>
      <c r="G28" s="27">
        <f>zbiorówka!G28</f>
        <v>0</v>
      </c>
      <c r="H28" s="22">
        <f t="shared" si="1"/>
        <v>0</v>
      </c>
      <c r="I28" s="19">
        <f t="shared" si="2"/>
        <v>0</v>
      </c>
      <c r="J28" s="29">
        <f t="shared" si="3"/>
        <v>0</v>
      </c>
    </row>
    <row r="29" spans="1:10" s="2" customFormat="1" ht="51">
      <c r="A29" s="28">
        <v>25</v>
      </c>
      <c r="B29" s="45" t="str">
        <f>zbiorówka!B29</f>
        <v>Komplet szpatułek i łyżeczek do chemii</v>
      </c>
      <c r="C29" s="25" t="str">
        <f>zbiorówka!C29</f>
        <v xml:space="preserve">Zestaw zawiera co najmniej: 3 szt. różnie zgiętych łyżeczek do spalań oraz 3 szt. różnych rodzajów szpatułek.   </v>
      </c>
      <c r="D29" s="66">
        <v>1</v>
      </c>
      <c r="E29" s="26">
        <f>zbiorówka!E29</f>
        <v>0</v>
      </c>
      <c r="F29" s="26">
        <f t="shared" si="0"/>
        <v>0</v>
      </c>
      <c r="G29" s="27">
        <f>zbiorówka!G29</f>
        <v>0</v>
      </c>
      <c r="H29" s="22">
        <f t="shared" si="1"/>
        <v>0</v>
      </c>
      <c r="I29" s="19">
        <f t="shared" si="2"/>
        <v>0</v>
      </c>
      <c r="J29" s="29">
        <f t="shared" si="3"/>
        <v>0</v>
      </c>
    </row>
    <row r="30" spans="1:10" s="2" customFormat="1" ht="51">
      <c r="A30" s="28">
        <v>26</v>
      </c>
      <c r="B30" s="45" t="str">
        <f>zbiorówka!B30</f>
        <v>Modele atomów - zestaw poszerzony</v>
      </c>
      <c r="C30" s="25" t="str">
        <f>zbiorówka!C30</f>
        <v>Zestaw kulek i łączników z tworzywa sztucznego, pozwalających na budowę modeli atomów. W zestawie min. 350 różnych kulek oraz 180 łączników - łącznie min 530 elementów. Całość zapakowana w pojemnik.</v>
      </c>
      <c r="D30" s="66">
        <v>1</v>
      </c>
      <c r="E30" s="26">
        <f>zbiorówka!E30</f>
        <v>0</v>
      </c>
      <c r="F30" s="26">
        <f t="shared" si="0"/>
        <v>0</v>
      </c>
      <c r="G30" s="27">
        <f>zbiorówka!G30</f>
        <v>0</v>
      </c>
      <c r="H30" s="22">
        <f t="shared" si="1"/>
        <v>0</v>
      </c>
      <c r="I30" s="19">
        <f t="shared" si="2"/>
        <v>0</v>
      </c>
      <c r="J30" s="29">
        <f t="shared" si="3"/>
        <v>0</v>
      </c>
    </row>
    <row r="31" spans="1:10" s="2" customFormat="1" ht="63.75">
      <c r="A31" s="28">
        <v>27</v>
      </c>
      <c r="B31" s="45" t="str">
        <f>zbiorówka!B31</f>
        <v xml:space="preserve">Zestaw odczynników i chemikaliów do nauki chemii w szkołach  </v>
      </c>
      <c r="C31" s="25" t="str">
        <f>zbiorówka!C31</f>
        <v>Zestaw odczynników, wskaźników, chemikaliów, substancji - do nauki chemii zgodnie z podstawą programową szkoły podstawowej. Minimum 50 pozycji.</v>
      </c>
      <c r="D31" s="66">
        <v>1</v>
      </c>
      <c r="E31" s="26">
        <f>zbiorówka!E31</f>
        <v>0</v>
      </c>
      <c r="F31" s="26">
        <f t="shared" si="0"/>
        <v>0</v>
      </c>
      <c r="G31" s="27">
        <f>zbiorówka!G31</f>
        <v>0</v>
      </c>
      <c r="H31" s="22">
        <f t="shared" si="1"/>
        <v>0</v>
      </c>
      <c r="I31" s="19">
        <f t="shared" si="2"/>
        <v>0</v>
      </c>
      <c r="J31" s="29">
        <f t="shared" si="3"/>
        <v>0</v>
      </c>
    </row>
    <row r="32" spans="1:10" s="2" customFormat="1" ht="114.75">
      <c r="A32" s="28">
        <v>28</v>
      </c>
      <c r="B32" s="45" t="str">
        <f>zbiorówka!B32</f>
        <v>Statyw laboratoryjny szkolny z wyposażeniem</v>
      </c>
      <c r="C32" s="25" t="str">
        <f>zbiorówka!C32</f>
        <v>W skład zestawu wchodzą:
- statyw - metalowa podstawa z prętem
- łącznik krzyżowy 5szt.
- łapa do kolb duża
- łapa do kolb mała
-łapa do biuret podwójna
-łapa do chłodnic
-pierścień zamknięty o średnicy ok 9 cm
-pierścień otwarty o średnicy ok 6 cm</v>
      </c>
      <c r="D32" s="66">
        <v>6</v>
      </c>
      <c r="E32" s="26">
        <f>zbiorówka!E32</f>
        <v>0</v>
      </c>
      <c r="F32" s="26">
        <f t="shared" si="0"/>
        <v>0</v>
      </c>
      <c r="G32" s="27">
        <f>zbiorówka!G32</f>
        <v>0</v>
      </c>
      <c r="H32" s="22">
        <f t="shared" si="1"/>
        <v>0</v>
      </c>
      <c r="I32" s="19">
        <f t="shared" si="2"/>
        <v>0</v>
      </c>
      <c r="J32" s="29">
        <f t="shared" si="3"/>
        <v>0</v>
      </c>
    </row>
    <row r="33" spans="1:10" s="2" customFormat="1" ht="63.75">
      <c r="A33" s="28">
        <v>29</v>
      </c>
      <c r="B33" s="45" t="str">
        <f>zbiorówka!B33</f>
        <v>Statyw demonstracyjny</v>
      </c>
      <c r="C33" s="25" t="str">
        <f>zbiorówka!C33</f>
        <v>W skład zestawu wchodzą:
- statyw - metalowa podstawa z prętem
- łącznik krzyżowy min. 5szt.
- łapy do szkła laboratoryjnego - min. 2 szt
-pierścienie o różnych średnicach - 3 szt</v>
      </c>
      <c r="D33" s="66">
        <v>1</v>
      </c>
      <c r="E33" s="26">
        <f>zbiorówka!E33</f>
        <v>0</v>
      </c>
      <c r="F33" s="26">
        <f t="shared" si="0"/>
        <v>0</v>
      </c>
      <c r="G33" s="27">
        <f>zbiorówka!G33</f>
        <v>0</v>
      </c>
      <c r="H33" s="22">
        <f t="shared" si="1"/>
        <v>0</v>
      </c>
      <c r="I33" s="19">
        <f t="shared" si="2"/>
        <v>0</v>
      </c>
      <c r="J33" s="29">
        <f t="shared" si="3"/>
        <v>0</v>
      </c>
    </row>
    <row r="34" spans="1:10" s="2" customFormat="1" ht="51">
      <c r="A34" s="28">
        <v>30</v>
      </c>
      <c r="B34" s="45" t="str">
        <f>zbiorówka!B34</f>
        <v xml:space="preserve">Podnośnik laboratoryjny stal nierdzewna </v>
      </c>
      <c r="C34" s="25" t="str">
        <f>zbiorówka!C34</f>
        <v>Podnośnik mechaniczny - laboratoryjny. Stolik i podstawa wykonane ze stali nierdzewnej. Płynna regulacja wysokości. Zakres regulacji: max. 250 mm. Wymiary stolika: ok.150 x 150 mm</v>
      </c>
      <c r="D34" s="66">
        <v>0</v>
      </c>
      <c r="E34" s="26">
        <f>zbiorówka!E34</f>
        <v>0</v>
      </c>
      <c r="F34" s="26">
        <f t="shared" si="0"/>
        <v>0</v>
      </c>
      <c r="G34" s="27">
        <f>zbiorówka!G34</f>
        <v>0</v>
      </c>
      <c r="H34" s="22">
        <f t="shared" si="1"/>
        <v>0</v>
      </c>
      <c r="I34" s="19">
        <f t="shared" si="2"/>
        <v>0</v>
      </c>
      <c r="J34" s="29">
        <f t="shared" si="3"/>
        <v>0</v>
      </c>
    </row>
    <row r="35" spans="1:10" s="2" customFormat="1" ht="76.5">
      <c r="A35" s="28">
        <v>31</v>
      </c>
      <c r="B35" s="45" t="str">
        <f>zbiorówka!B35</f>
        <v>Układ okresowy pierwiastków chemicznych - część chemiczna</v>
      </c>
      <c r="C35" s="25" t="str">
        <f>zbiorówka!C35</f>
        <v>Plansza dydaktyczna jednostronna w formacie min 200cm x 140 cm prezentująca część chemiczną układu okresowego pierwiastków.</v>
      </c>
      <c r="D35" s="66">
        <v>1</v>
      </c>
      <c r="E35" s="26">
        <f>zbiorówka!E35</f>
        <v>0</v>
      </c>
      <c r="F35" s="26">
        <f t="shared" si="0"/>
        <v>0</v>
      </c>
      <c r="G35" s="27">
        <f>zbiorówka!G35</f>
        <v>0</v>
      </c>
      <c r="H35" s="22">
        <f t="shared" si="1"/>
        <v>0</v>
      </c>
      <c r="I35" s="19">
        <f t="shared" si="2"/>
        <v>0</v>
      </c>
      <c r="J35" s="29">
        <f t="shared" si="3"/>
        <v>0</v>
      </c>
    </row>
    <row r="36" spans="1:10" s="2" customFormat="1" ht="38.25">
      <c r="A36" s="28">
        <v>32</v>
      </c>
      <c r="B36" s="45" t="str">
        <f>zbiorówka!B36</f>
        <v>Tabela rozpuszczalności</v>
      </c>
      <c r="C36" s="25" t="str">
        <f>zbiorówka!C36</f>
        <v>Plansza dydaktyczna w formacie min 100x70 cm, foliowana, oprawiona, z możliwością zawieszania</v>
      </c>
      <c r="D36" s="66">
        <v>1</v>
      </c>
      <c r="E36" s="26">
        <f>zbiorówka!E36</f>
        <v>0</v>
      </c>
      <c r="F36" s="26">
        <f t="shared" si="0"/>
        <v>0</v>
      </c>
      <c r="G36" s="27">
        <f>zbiorówka!G36</f>
        <v>0</v>
      </c>
      <c r="H36" s="22">
        <f t="shared" si="1"/>
        <v>0</v>
      </c>
      <c r="I36" s="19">
        <f t="shared" si="2"/>
        <v>0</v>
      </c>
      <c r="J36" s="29">
        <f t="shared" si="3"/>
        <v>0</v>
      </c>
    </row>
    <row r="37" spans="1:10" s="2" customFormat="1" ht="89.25">
      <c r="A37" s="28">
        <v>33</v>
      </c>
      <c r="B37" s="45" t="str">
        <f>zbiorówka!B37</f>
        <v>Komplet plansz do chemii</v>
      </c>
      <c r="C37" s="25" t="str">
        <f>zbiorówka!C37</f>
        <v>Zestaw plansz chemicznych o wymiarach min 70cm x 100cm:
1.Tabela rozpuszczalności
2.Układ okresowy pierwiastków
3.Skala elektroujemności według Paulinga
4.Wiązania chemiczne
5.Kwasy nieorganiczne (beztlenowe)
6.Budowa materii</v>
      </c>
      <c r="D37" s="66">
        <v>1</v>
      </c>
      <c r="E37" s="26">
        <f>zbiorówka!E37</f>
        <v>0</v>
      </c>
      <c r="F37" s="26">
        <f t="shared" si="0"/>
        <v>0</v>
      </c>
      <c r="G37" s="27">
        <f>zbiorówka!G37</f>
        <v>0</v>
      </c>
      <c r="H37" s="22">
        <f t="shared" si="1"/>
        <v>0</v>
      </c>
      <c r="I37" s="19">
        <f t="shared" si="2"/>
        <v>0</v>
      </c>
      <c r="J37" s="29">
        <f t="shared" si="3"/>
        <v>0</v>
      </c>
    </row>
    <row r="38" spans="1:10" s="2" customFormat="1" ht="51">
      <c r="A38" s="28">
        <v>34</v>
      </c>
      <c r="B38" s="45" t="str">
        <f>zbiorówka!B38</f>
        <v>Plansze interaktywne chemia</v>
      </c>
      <c r="C38" s="25" t="str">
        <f>zbiorówka!C38</f>
        <v>Program edukacyjny, tematyka - chemia -poziom szkoła podstawowa. W programie ilustracje, fotografie, animacje, filmy pokazujące np. doświadczenia chemiczne, reakcje chemiczne, budowę atomów i cząsteczek, tabelę rozpuszczalności, przykłady zastosowań substancji i procesów chemicznych w życiu codziennym
Program współpracuje z rzutnikiem lub tablicą interaktywną.</v>
      </c>
      <c r="D38" s="66">
        <v>1</v>
      </c>
      <c r="E38" s="26">
        <f>zbiorówka!E38</f>
        <v>0</v>
      </c>
      <c r="F38" s="26">
        <f t="shared" si="0"/>
        <v>0</v>
      </c>
      <c r="G38" s="27">
        <f>zbiorówka!G38</f>
        <v>0</v>
      </c>
      <c r="H38" s="22">
        <f t="shared" si="1"/>
        <v>0</v>
      </c>
      <c r="I38" s="19">
        <f t="shared" si="2"/>
        <v>0</v>
      </c>
      <c r="J38" s="29">
        <f t="shared" si="3"/>
        <v>0</v>
      </c>
    </row>
    <row r="39" spans="1:10" s="2" customFormat="1" ht="38.25">
      <c r="A39" s="28">
        <v>35</v>
      </c>
      <c r="B39" s="45" t="str">
        <f>zbiorówka!B39</f>
        <v>Waga szkolna elektroniczna 500g/0.1g</v>
      </c>
      <c r="C39" s="25" t="str">
        <f>zbiorówka!C39</f>
        <v xml:space="preserve">Wyświetlacz cyfrowy, Zasilanie: bateria., Maksymalne obciążenie 500g, Dokładność 0.1g, </v>
      </c>
      <c r="D39" s="66">
        <v>3</v>
      </c>
      <c r="E39" s="26">
        <f>zbiorówka!E39</f>
        <v>0</v>
      </c>
      <c r="F39" s="26">
        <f t="shared" si="0"/>
        <v>0</v>
      </c>
      <c r="G39" s="27">
        <f>zbiorówka!G39</f>
        <v>0</v>
      </c>
      <c r="H39" s="22">
        <f t="shared" si="1"/>
        <v>0</v>
      </c>
      <c r="I39" s="19">
        <f t="shared" si="2"/>
        <v>0</v>
      </c>
      <c r="J39" s="29">
        <f t="shared" si="3"/>
        <v>0</v>
      </c>
    </row>
    <row r="40" spans="1:10" s="2" customFormat="1" ht="38.25">
      <c r="A40" s="28">
        <v>36</v>
      </c>
      <c r="B40" s="45" t="str">
        <f>zbiorówka!B40</f>
        <v>Waga szalkowa laboratoryjna szkolna 500g</v>
      </c>
      <c r="C40" s="25" t="str">
        <f>zbiorówka!C40</f>
        <v>Waga szalkowa laboratoryjna. Zestaw zawiera ok.20 odważników od 10 mg do 200 g. Udźwig: 500g. Podziałka: 20mg</v>
      </c>
      <c r="D40" s="66">
        <v>0</v>
      </c>
      <c r="E40" s="26">
        <f>zbiorówka!E40</f>
        <v>0</v>
      </c>
      <c r="F40" s="26">
        <f t="shared" si="0"/>
        <v>0</v>
      </c>
      <c r="G40" s="27">
        <f>zbiorówka!G40</f>
        <v>0</v>
      </c>
      <c r="H40" s="22">
        <f t="shared" si="1"/>
        <v>0</v>
      </c>
      <c r="I40" s="19">
        <f t="shared" si="2"/>
        <v>0</v>
      </c>
      <c r="J40" s="29">
        <f t="shared" si="3"/>
        <v>0</v>
      </c>
    </row>
    <row r="41" spans="1:10" s="2" customFormat="1" ht="51">
      <c r="A41" s="28">
        <v>37</v>
      </c>
      <c r="B41" s="45" t="str">
        <f>zbiorówka!B41</f>
        <v>Zasilacz laboratoryjny prądu stałego 15V max 3A</v>
      </c>
      <c r="C41" s="25" t="str">
        <f>zbiorówka!C41</f>
        <v>Zasilacz laboratoryjny prądu stałego, z płynną regulacją. Wskaźniki cyfrowe 2xLCD niezależne. Specyfikacja techniczna: Napięcie wyjściowe: 0-30V, Prąd wyjściowy (max): 5A.</v>
      </c>
      <c r="D41" s="66">
        <v>0</v>
      </c>
      <c r="E41" s="26">
        <f>zbiorówka!E41</f>
        <v>0</v>
      </c>
      <c r="F41" s="26">
        <f t="shared" si="0"/>
        <v>0</v>
      </c>
      <c r="G41" s="27">
        <f>zbiorówka!G41</f>
        <v>0</v>
      </c>
      <c r="H41" s="22">
        <f t="shared" si="1"/>
        <v>0</v>
      </c>
      <c r="I41" s="19">
        <f t="shared" si="2"/>
        <v>0</v>
      </c>
      <c r="J41" s="29">
        <f t="shared" si="3"/>
        <v>0</v>
      </c>
    </row>
    <row r="42" spans="1:10" s="2" customFormat="1" ht="25.5">
      <c r="A42" s="28">
        <v>38</v>
      </c>
      <c r="B42" s="45" t="str">
        <f>zbiorówka!B42</f>
        <v>Okulary ochronne</v>
      </c>
      <c r="C42" s="25" t="str">
        <f>zbiorówka!C42</f>
        <v>Okulary ochronne z otworami wentylacyjnymi</v>
      </c>
      <c r="D42" s="66">
        <v>30</v>
      </c>
      <c r="E42" s="26">
        <f>zbiorówka!E42</f>
        <v>0</v>
      </c>
      <c r="F42" s="26">
        <f t="shared" si="0"/>
        <v>0</v>
      </c>
      <c r="G42" s="27">
        <f>zbiorówka!G42</f>
        <v>0</v>
      </c>
      <c r="H42" s="22">
        <f t="shared" si="1"/>
        <v>0</v>
      </c>
      <c r="I42" s="19">
        <f t="shared" si="2"/>
        <v>0</v>
      </c>
      <c r="J42" s="29">
        <f t="shared" si="3"/>
        <v>0</v>
      </c>
    </row>
    <row r="43" spans="1:10" s="2" customFormat="1" ht="25.5">
      <c r="A43" s="28">
        <v>39</v>
      </c>
      <c r="B43" s="45" t="str">
        <f>zbiorówka!B43</f>
        <v>Fartuchy ochronne</v>
      </c>
      <c r="C43" s="25" t="str">
        <f>zbiorówka!C43</f>
        <v>Fartuch z białego płótna (100% bawełna) z długimi rękawami, trzema kieszeniami, paskiem regulującym obwód oraz zapinane na guziki.</v>
      </c>
      <c r="D43" s="66">
        <v>30</v>
      </c>
      <c r="E43" s="26">
        <f>zbiorówka!E43</f>
        <v>0</v>
      </c>
      <c r="F43" s="26">
        <f t="shared" si="0"/>
        <v>0</v>
      </c>
      <c r="G43" s="27">
        <f>zbiorówka!G43</f>
        <v>0</v>
      </c>
      <c r="H43" s="22">
        <f t="shared" si="1"/>
        <v>0</v>
      </c>
      <c r="I43" s="19">
        <f t="shared" si="2"/>
        <v>0</v>
      </c>
      <c r="J43" s="29">
        <f t="shared" si="3"/>
        <v>0</v>
      </c>
    </row>
    <row r="44" spans="1:10" s="2" customFormat="1" ht="76.5">
      <c r="A44" s="28">
        <v>40</v>
      </c>
      <c r="B44" s="45" t="str">
        <f>zbiorówka!B44</f>
        <v>Apteczka</v>
      </c>
      <c r="C44" s="25" t="str">
        <f>zbiorówka!C44</f>
        <v>Apteczka w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44" s="66">
        <v>1</v>
      </c>
      <c r="E44" s="26">
        <f>zbiorówka!E44</f>
        <v>0</v>
      </c>
      <c r="F44" s="26">
        <f t="shared" si="0"/>
        <v>0</v>
      </c>
      <c r="G44" s="27">
        <f>zbiorówka!G44</f>
        <v>0</v>
      </c>
      <c r="H44" s="22">
        <f t="shared" si="1"/>
        <v>0</v>
      </c>
      <c r="I44" s="19">
        <f t="shared" si="2"/>
        <v>0</v>
      </c>
      <c r="J44" s="29">
        <f t="shared" si="3"/>
        <v>0</v>
      </c>
    </row>
    <row r="45" spans="1:10" s="2" customFormat="1" ht="25.5">
      <c r="A45" s="28">
        <v>41</v>
      </c>
      <c r="B45" s="45" t="str">
        <f>zbiorówka!B45</f>
        <v>Rękawiczki lateksowe</v>
      </c>
      <c r="C45" s="25" t="str">
        <f>zbiorówka!C45</f>
        <v>Rękawice laboratoryjne, cienkie, elastyczne. 100 szt w opakowaniu</v>
      </c>
      <c r="D45" s="66">
        <v>1</v>
      </c>
      <c r="E45" s="26">
        <f>zbiorówka!E45</f>
        <v>0</v>
      </c>
      <c r="F45" s="26">
        <f t="shared" si="0"/>
        <v>0</v>
      </c>
      <c r="G45" s="27">
        <f>zbiorówka!G45</f>
        <v>0</v>
      </c>
      <c r="H45" s="22">
        <f t="shared" si="1"/>
        <v>0</v>
      </c>
      <c r="I45" s="19">
        <f t="shared" si="2"/>
        <v>0</v>
      </c>
      <c r="J45" s="29">
        <f t="shared" si="3"/>
        <v>0</v>
      </c>
    </row>
    <row r="46" spans="1:10" s="2" customFormat="1" ht="38.25">
      <c r="A46" s="28">
        <v>42</v>
      </c>
      <c r="B46" s="45" t="str">
        <f>zbiorówka!B46</f>
        <v>Rękawice do gorących przedmiotów</v>
      </c>
      <c r="C46" s="25" t="str">
        <f>zbiorówka!C46</f>
        <v>Rękawice termiczne wykonane z grubej bawełny frotte, ciepło kontaktowe do 250° C</v>
      </c>
      <c r="D46" s="66">
        <v>10</v>
      </c>
      <c r="E46" s="26">
        <f>zbiorówka!E46</f>
        <v>0</v>
      </c>
      <c r="F46" s="26">
        <f t="shared" si="0"/>
        <v>0</v>
      </c>
      <c r="G46" s="27">
        <f>zbiorówka!G46</f>
        <v>0</v>
      </c>
      <c r="H46" s="22">
        <f t="shared" si="1"/>
        <v>0</v>
      </c>
      <c r="I46" s="19">
        <f t="shared" si="2"/>
        <v>0</v>
      </c>
      <c r="J46" s="29">
        <f t="shared" si="3"/>
        <v>0</v>
      </c>
    </row>
    <row r="47" spans="1:10" s="2" customFormat="1" ht="34.5" customHeight="1">
      <c r="A47" s="28">
        <v>43</v>
      </c>
      <c r="B47" s="45" t="str">
        <f>zbiorówka!B47</f>
        <v>Parafilm</v>
      </c>
      <c r="C47" s="25" t="str">
        <f>zbiorówka!C47</f>
        <v>Parafilm  do uszczelniania szkła i plastików laboratoryjnych  Szerokość rolki: ok.50 mm Długość rolki: min 75 m</v>
      </c>
      <c r="D47" s="66">
        <v>1</v>
      </c>
      <c r="E47" s="26">
        <f>zbiorówka!E47</f>
        <v>0</v>
      </c>
      <c r="F47" s="26">
        <f t="shared" si="0"/>
        <v>0</v>
      </c>
      <c r="G47" s="27">
        <f>zbiorówka!G47</f>
        <v>0</v>
      </c>
      <c r="H47" s="22">
        <f t="shared" si="1"/>
        <v>0</v>
      </c>
      <c r="I47" s="19">
        <f t="shared" si="2"/>
        <v>0</v>
      </c>
      <c r="J47" s="29">
        <f t="shared" si="3"/>
        <v>0</v>
      </c>
    </row>
    <row r="48" spans="1:10" s="1" customFormat="1" ht="38.25">
      <c r="A48" s="28">
        <v>44</v>
      </c>
      <c r="B48" s="45" t="str">
        <f>zbiorówka!B48</f>
        <v xml:space="preserve">Mata z włókniny chłonnej </v>
      </c>
      <c r="C48" s="25" t="str">
        <f>zbiorówka!C48</f>
        <v>Mata z włókniny chłonnej, absorbująca chemikalia (uniwersalna),wymiar ok.40 cmx50 min 100mat w opakowaniu</v>
      </c>
      <c r="D48" s="66">
        <v>0</v>
      </c>
      <c r="E48" s="26">
        <f>zbiorówka!E48</f>
        <v>0</v>
      </c>
      <c r="F48" s="26">
        <f t="shared" si="0"/>
        <v>0</v>
      </c>
      <c r="G48" s="27">
        <f>zbiorówka!G48</f>
        <v>0</v>
      </c>
      <c r="H48" s="22">
        <f t="shared" si="1"/>
        <v>0</v>
      </c>
      <c r="I48" s="19">
        <f t="shared" si="2"/>
        <v>0</v>
      </c>
      <c r="J48" s="29">
        <f t="shared" si="3"/>
        <v>0</v>
      </c>
    </row>
    <row r="49" spans="1:10" ht="76.5">
      <c r="A49" s="28">
        <v>45</v>
      </c>
      <c r="B49" s="45" t="str">
        <f>zbiorówka!B49</f>
        <v>Palnik Bunsena (z wkładami wymiennymi)</v>
      </c>
      <c r="C49" s="25" t="str">
        <f>zbiorówka!C49</f>
        <v>W zestawie:
Palnik laboratoryjny
Kartusz gazowy
Dane techniczne:
Temperatura płomienia 1700oC
Kartusz 230g / 410 ml30% propan , 70% butan</v>
      </c>
      <c r="D49" s="66">
        <v>6</v>
      </c>
      <c r="E49" s="26">
        <f>zbiorówka!E49</f>
        <v>0</v>
      </c>
      <c r="F49" s="26">
        <f t="shared" ref="F49:F51" si="4">E49*D49</f>
        <v>0</v>
      </c>
      <c r="G49" s="27">
        <f>zbiorówka!G49</f>
        <v>0</v>
      </c>
      <c r="H49" s="22">
        <f t="shared" ref="H49:H51" si="5">J49-F49</f>
        <v>0</v>
      </c>
      <c r="I49" s="19">
        <f t="shared" ref="I49:I51" si="6">E49*G49%+E49</f>
        <v>0</v>
      </c>
      <c r="J49" s="29">
        <f t="shared" ref="J49:J51" si="7">I49*D49</f>
        <v>0</v>
      </c>
    </row>
    <row r="50" spans="1:10" ht="34.5" customHeight="1">
      <c r="A50" s="28">
        <v>46</v>
      </c>
      <c r="B50" s="45" t="str">
        <f>zbiorówka!B50</f>
        <v>Czasza grzejna</v>
      </c>
      <c r="C50" s="25" t="str">
        <f>zbiorówka!C50</f>
        <v>Elektryczny płaszcz grzewczy z regulacją mocy, do max 4500C</v>
      </c>
      <c r="D50" s="66">
        <v>2</v>
      </c>
      <c r="E50" s="26">
        <f>zbiorówka!E50</f>
        <v>0</v>
      </c>
      <c r="F50" s="26">
        <f t="shared" si="4"/>
        <v>0</v>
      </c>
      <c r="G50" s="27">
        <f>zbiorówka!G50</f>
        <v>0</v>
      </c>
      <c r="H50" s="22">
        <f t="shared" si="5"/>
        <v>0</v>
      </c>
      <c r="I50" s="19">
        <f t="shared" si="6"/>
        <v>0</v>
      </c>
      <c r="J50" s="29">
        <f t="shared" si="7"/>
        <v>0</v>
      </c>
    </row>
    <row r="51" spans="1:10" ht="64.5" thickBot="1">
      <c r="A51" s="30">
        <v>47</v>
      </c>
      <c r="B51" s="46" t="str">
        <f>zbiorówka!B51</f>
        <v>Butla z kranikiem do wody destylowanej (10l)</v>
      </c>
      <c r="C51" s="37" t="str">
        <f>zbiorówka!C51</f>
        <v>Butla do wody destylowanej z kranem, pojemność 10l, z tworzywa, szyja gwintowana z nakrętką, uchwyt do przenoszenia</v>
      </c>
      <c r="D51" s="67">
        <v>0</v>
      </c>
      <c r="E51" s="38">
        <f>zbiorówka!E51</f>
        <v>0</v>
      </c>
      <c r="F51" s="38">
        <f t="shared" si="4"/>
        <v>0</v>
      </c>
      <c r="G51" s="39">
        <f>zbiorówka!G51</f>
        <v>0</v>
      </c>
      <c r="H51" s="35">
        <f t="shared" si="5"/>
        <v>0</v>
      </c>
      <c r="I51" s="33">
        <f t="shared" si="6"/>
        <v>0</v>
      </c>
      <c r="J51" s="36">
        <f t="shared" si="7"/>
        <v>0</v>
      </c>
    </row>
    <row r="52" spans="1:10">
      <c r="F52" s="9">
        <f>SUM(F5:F51)</f>
        <v>0</v>
      </c>
      <c r="H52" s="9">
        <f>SUM(H5:H51)</f>
        <v>0</v>
      </c>
      <c r="J52" s="9">
        <f>SUM(J5:J51)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zbiorówka</vt:lpstr>
      <vt:lpstr>SP2</vt:lpstr>
      <vt:lpstr>SP 3</vt:lpstr>
      <vt:lpstr>SP 8</vt:lpstr>
      <vt:lpstr>SP 9</vt:lpstr>
      <vt:lpstr>ZSP 3</vt:lpstr>
      <vt:lpstr>SP 28</vt:lpstr>
      <vt:lpstr>SP 29</vt:lpstr>
      <vt:lpstr>SP 42</vt:lpstr>
      <vt:lpstr>SP 44</vt:lpstr>
      <vt:lpstr>SP 53</vt:lpstr>
      <vt:lpstr>SP 58</vt:lpstr>
      <vt:lpstr>SP 64</vt:lpstr>
      <vt:lpstr>SP 71</vt:lpstr>
      <vt:lpstr>ZS 21</vt:lpstr>
      <vt:lpstr>SP 76</vt:lpstr>
      <vt:lpstr>SP 96</vt:lpstr>
      <vt:lpstr>SP 99</vt:lpstr>
      <vt:lpstr>SP 113</vt:lpstr>
      <vt:lpstr>SP 118</vt:lpstr>
      <vt:lpstr>SP Chrząstawa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Marek Chmara</cp:lastModifiedBy>
  <cp:lastPrinted>2019-10-08T11:46:08Z</cp:lastPrinted>
  <dcterms:created xsi:type="dcterms:W3CDTF">2019-09-23T16:45:27Z</dcterms:created>
  <dcterms:modified xsi:type="dcterms:W3CDTF">2019-11-20T09:18:51Z</dcterms:modified>
</cp:coreProperties>
</file>