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45" windowWidth="19830" windowHeight="10830" tabRatio="782" activeTab="1"/>
  </bookViews>
  <sheets>
    <sheet name="zbiorówka" sheetId="1" r:id="rId1"/>
    <sheet name="SP 63" sheetId="12" r:id="rId2"/>
    <sheet name="SP 108" sheetId="17" r:id="rId3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5" i="1"/>
  <c r="G6" i="12" l="1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5" i="12"/>
  <c r="G5" i="17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5" i="12"/>
  <c r="C5" i="17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5" i="12"/>
  <c r="B5" i="17"/>
  <c r="E49" i="12"/>
  <c r="F49" i="12" s="1"/>
  <c r="I49" i="12"/>
  <c r="J49" i="12" s="1"/>
  <c r="E50" i="12"/>
  <c r="I50" i="12" s="1"/>
  <c r="J50" i="12" s="1"/>
  <c r="F50" i="12"/>
  <c r="E51" i="12"/>
  <c r="F51" i="12" s="1"/>
  <c r="I51" i="12"/>
  <c r="J51" i="12" s="1"/>
  <c r="E52" i="12"/>
  <c r="I52" i="12" s="1"/>
  <c r="J52" i="12" s="1"/>
  <c r="F52" i="12"/>
  <c r="E53" i="12"/>
  <c r="F53" i="12" s="1"/>
  <c r="I53" i="12"/>
  <c r="J53" i="12" s="1"/>
  <c r="E54" i="12"/>
  <c r="I54" i="12" s="1"/>
  <c r="J54" i="12" s="1"/>
  <c r="F54" i="12"/>
  <c r="E55" i="12"/>
  <c r="F55" i="12" s="1"/>
  <c r="I55" i="12"/>
  <c r="J55" i="12" s="1"/>
  <c r="E56" i="12"/>
  <c r="I56" i="12" s="1"/>
  <c r="J56" i="12" s="1"/>
  <c r="F56" i="12"/>
  <c r="E57" i="12"/>
  <c r="F57" i="12" s="1"/>
  <c r="I57" i="12"/>
  <c r="J57" i="12" s="1"/>
  <c r="H57" i="12" s="1"/>
  <c r="E58" i="12"/>
  <c r="I58" i="12" s="1"/>
  <c r="J58" i="12" s="1"/>
  <c r="F58" i="12"/>
  <c r="E59" i="12"/>
  <c r="F59" i="12" s="1"/>
  <c r="I59" i="12"/>
  <c r="J59" i="12" s="1"/>
  <c r="E60" i="12"/>
  <c r="I60" i="12" s="1"/>
  <c r="J60" i="12" s="1"/>
  <c r="F60" i="12"/>
  <c r="E61" i="12"/>
  <c r="F61" i="12" s="1"/>
  <c r="I61" i="12"/>
  <c r="J61" i="12" s="1"/>
  <c r="H61" i="12" s="1"/>
  <c r="E62" i="12"/>
  <c r="I62" i="12" s="1"/>
  <c r="J62" i="12" s="1"/>
  <c r="F62" i="12"/>
  <c r="E63" i="12"/>
  <c r="F63" i="12" s="1"/>
  <c r="I63" i="12"/>
  <c r="J63" i="12" s="1"/>
  <c r="E64" i="12"/>
  <c r="I64" i="12" s="1"/>
  <c r="J64" i="12" s="1"/>
  <c r="F64" i="12"/>
  <c r="E65" i="12"/>
  <c r="F65" i="12" s="1"/>
  <c r="I65" i="12"/>
  <c r="J65" i="12" s="1"/>
  <c r="H65" i="12" s="1"/>
  <c r="E66" i="12"/>
  <c r="I66" i="12" s="1"/>
  <c r="J66" i="12" s="1"/>
  <c r="F66" i="12"/>
  <c r="E67" i="12"/>
  <c r="F67" i="12" s="1"/>
  <c r="I67" i="12"/>
  <c r="J67" i="12" s="1"/>
  <c r="E68" i="12"/>
  <c r="I68" i="12" s="1"/>
  <c r="J68" i="12" s="1"/>
  <c r="F68" i="12"/>
  <c r="E69" i="12"/>
  <c r="F69" i="12" s="1"/>
  <c r="I69" i="12"/>
  <c r="J69" i="12" s="1"/>
  <c r="H69" i="12" s="1"/>
  <c r="E70" i="12"/>
  <c r="I70" i="12" s="1"/>
  <c r="J70" i="12" s="1"/>
  <c r="F70" i="12"/>
  <c r="E71" i="12"/>
  <c r="F71" i="12" s="1"/>
  <c r="I71" i="12"/>
  <c r="J71" i="12" s="1"/>
  <c r="E72" i="12"/>
  <c r="I72" i="12" s="1"/>
  <c r="J72" i="12" s="1"/>
  <c r="F72" i="12"/>
  <c r="E73" i="12"/>
  <c r="F73" i="12" s="1"/>
  <c r="I73" i="12"/>
  <c r="J73" i="12" s="1"/>
  <c r="H73" i="12" s="1"/>
  <c r="E74" i="12"/>
  <c r="I74" i="12" s="1"/>
  <c r="J74" i="12" s="1"/>
  <c r="F74" i="12"/>
  <c r="E75" i="12"/>
  <c r="F75" i="12" s="1"/>
  <c r="I75" i="12"/>
  <c r="J75" i="12" s="1"/>
  <c r="E76" i="12"/>
  <c r="I76" i="12" s="1"/>
  <c r="J76" i="12" s="1"/>
  <c r="F76" i="12"/>
  <c r="E77" i="12"/>
  <c r="F77" i="12" s="1"/>
  <c r="I77" i="12"/>
  <c r="J77" i="12" s="1"/>
  <c r="H77" i="12" s="1"/>
  <c r="E78" i="12"/>
  <c r="I78" i="12" s="1"/>
  <c r="J78" i="12" s="1"/>
  <c r="F78" i="12"/>
  <c r="E79" i="12"/>
  <c r="F79" i="12" s="1"/>
  <c r="I79" i="12"/>
  <c r="J79" i="12" s="1"/>
  <c r="E80" i="12"/>
  <c r="I80" i="12" s="1"/>
  <c r="J80" i="12" s="1"/>
  <c r="F80" i="12"/>
  <c r="E81" i="12"/>
  <c r="F81" i="12" s="1"/>
  <c r="I81" i="12"/>
  <c r="J81" i="12" s="1"/>
  <c r="H81" i="12" s="1"/>
  <c r="E82" i="12"/>
  <c r="I82" i="12" s="1"/>
  <c r="J82" i="12" s="1"/>
  <c r="F82" i="12"/>
  <c r="E83" i="12"/>
  <c r="F83" i="12" s="1"/>
  <c r="I83" i="12"/>
  <c r="J83" i="12" s="1"/>
  <c r="E84" i="12"/>
  <c r="I84" i="12" s="1"/>
  <c r="J84" i="12" s="1"/>
  <c r="F84" i="12"/>
  <c r="E85" i="12"/>
  <c r="F85" i="12" s="1"/>
  <c r="I85" i="12"/>
  <c r="J85" i="12" s="1"/>
  <c r="H85" i="12" s="1"/>
  <c r="E86" i="12"/>
  <c r="I86" i="12" s="1"/>
  <c r="J86" i="12" s="1"/>
  <c r="F86" i="12"/>
  <c r="E87" i="12"/>
  <c r="F87" i="12" s="1"/>
  <c r="I87" i="12"/>
  <c r="J87" i="12" s="1"/>
  <c r="E88" i="12"/>
  <c r="I88" i="12" s="1"/>
  <c r="J88" i="12" s="1"/>
  <c r="F88" i="12"/>
  <c r="E89" i="12"/>
  <c r="F89" i="12" s="1"/>
  <c r="I89" i="12"/>
  <c r="J89" i="12" s="1"/>
  <c r="H89" i="12" s="1"/>
  <c r="E90" i="12"/>
  <c r="I90" i="12" s="1"/>
  <c r="J90" i="12" s="1"/>
  <c r="F90" i="12"/>
  <c r="E91" i="12"/>
  <c r="F91" i="12" s="1"/>
  <c r="I91" i="12"/>
  <c r="J91" i="12" s="1"/>
  <c r="E92" i="12"/>
  <c r="I92" i="12" s="1"/>
  <c r="J92" i="12" s="1"/>
  <c r="F92" i="12"/>
  <c r="E93" i="12"/>
  <c r="F93" i="12" s="1"/>
  <c r="I93" i="12"/>
  <c r="J93" i="12" s="1"/>
  <c r="H93" i="12" s="1"/>
  <c r="E94" i="12"/>
  <c r="I94" i="12" s="1"/>
  <c r="J94" i="12" s="1"/>
  <c r="F94" i="12"/>
  <c r="E95" i="12"/>
  <c r="F95" i="12" s="1"/>
  <c r="I95" i="12"/>
  <c r="J95" i="12" s="1"/>
  <c r="H95" i="12" s="1"/>
  <c r="E96" i="12"/>
  <c r="I96" i="12" s="1"/>
  <c r="J96" i="12" s="1"/>
  <c r="F96" i="12"/>
  <c r="E97" i="12"/>
  <c r="F97" i="12" s="1"/>
  <c r="I97" i="12"/>
  <c r="J97" i="12" s="1"/>
  <c r="H97" i="12" s="1"/>
  <c r="E98" i="12"/>
  <c r="I98" i="12" s="1"/>
  <c r="J98" i="12" s="1"/>
  <c r="F98" i="12"/>
  <c r="E99" i="12"/>
  <c r="F99" i="12" s="1"/>
  <c r="I99" i="12"/>
  <c r="J99" i="12" s="1"/>
  <c r="H99" i="12" s="1"/>
  <c r="E100" i="12"/>
  <c r="I100" i="12" s="1"/>
  <c r="J100" i="12" s="1"/>
  <c r="F100" i="12"/>
  <c r="E101" i="12"/>
  <c r="F101" i="12" s="1"/>
  <c r="I101" i="12"/>
  <c r="J101" i="12" s="1"/>
  <c r="H101" i="12" s="1"/>
  <c r="E102" i="12"/>
  <c r="I102" i="12" s="1"/>
  <c r="J102" i="12" s="1"/>
  <c r="F102" i="12"/>
  <c r="E103" i="12"/>
  <c r="F103" i="12" s="1"/>
  <c r="I103" i="12"/>
  <c r="J103" i="12" s="1"/>
  <c r="H103" i="12" s="1"/>
  <c r="E104" i="12"/>
  <c r="I104" i="12" s="1"/>
  <c r="J104" i="12" s="1"/>
  <c r="F104" i="12"/>
  <c r="E49" i="17"/>
  <c r="I49" i="17" s="1"/>
  <c r="J49" i="17" s="1"/>
  <c r="E50" i="17"/>
  <c r="F50" i="17" s="1"/>
  <c r="E51" i="17"/>
  <c r="I51" i="17" s="1"/>
  <c r="J51" i="17" s="1"/>
  <c r="E52" i="17"/>
  <c r="F52" i="17" s="1"/>
  <c r="I52" i="17"/>
  <c r="J52" i="17"/>
  <c r="H52" i="17" s="1"/>
  <c r="E53" i="17"/>
  <c r="I53" i="17" s="1"/>
  <c r="J53" i="17" s="1"/>
  <c r="E54" i="17"/>
  <c r="F54" i="17" s="1"/>
  <c r="E55" i="17"/>
  <c r="I55" i="17" s="1"/>
  <c r="J55" i="17" s="1"/>
  <c r="E56" i="17"/>
  <c r="F56" i="17" s="1"/>
  <c r="E57" i="17"/>
  <c r="I57" i="17" s="1"/>
  <c r="J57" i="17" s="1"/>
  <c r="E58" i="17"/>
  <c r="F58" i="17" s="1"/>
  <c r="E59" i="17"/>
  <c r="I59" i="17" s="1"/>
  <c r="J59" i="17" s="1"/>
  <c r="E60" i="17"/>
  <c r="F60" i="17" s="1"/>
  <c r="I60" i="17"/>
  <c r="J60" i="17"/>
  <c r="E61" i="17"/>
  <c r="I61" i="17" s="1"/>
  <c r="J61" i="17" s="1"/>
  <c r="E62" i="17"/>
  <c r="F62" i="17" s="1"/>
  <c r="E63" i="17"/>
  <c r="I63" i="17" s="1"/>
  <c r="J63" i="17" s="1"/>
  <c r="E64" i="17"/>
  <c r="F64" i="17" s="1"/>
  <c r="I64" i="17"/>
  <c r="J64" i="17" s="1"/>
  <c r="E65" i="17"/>
  <c r="I65" i="17" s="1"/>
  <c r="J65" i="17" s="1"/>
  <c r="E66" i="17"/>
  <c r="F66" i="17" s="1"/>
  <c r="E67" i="17"/>
  <c r="I67" i="17" s="1"/>
  <c r="J67" i="17" s="1"/>
  <c r="E68" i="17"/>
  <c r="F68" i="17" s="1"/>
  <c r="E69" i="17"/>
  <c r="I69" i="17" s="1"/>
  <c r="J69" i="17" s="1"/>
  <c r="E70" i="17"/>
  <c r="F70" i="17" s="1"/>
  <c r="E71" i="17"/>
  <c r="I71" i="17" s="1"/>
  <c r="J71" i="17" s="1"/>
  <c r="E72" i="17"/>
  <c r="F72" i="17" s="1"/>
  <c r="I72" i="17"/>
  <c r="J72" i="17" s="1"/>
  <c r="E73" i="17"/>
  <c r="I73" i="17" s="1"/>
  <c r="J73" i="17" s="1"/>
  <c r="E74" i="17"/>
  <c r="F74" i="17" s="1"/>
  <c r="E75" i="17"/>
  <c r="I75" i="17" s="1"/>
  <c r="J75" i="17" s="1"/>
  <c r="E76" i="17"/>
  <c r="F76" i="17" s="1"/>
  <c r="I76" i="17"/>
  <c r="J76" i="17" s="1"/>
  <c r="H76" i="17" s="1"/>
  <c r="E77" i="17"/>
  <c r="F77" i="17" s="1"/>
  <c r="E78" i="17"/>
  <c r="I78" i="17" s="1"/>
  <c r="J78" i="17" s="1"/>
  <c r="E79" i="17"/>
  <c r="F79" i="17" s="1"/>
  <c r="E80" i="17"/>
  <c r="I80" i="17" s="1"/>
  <c r="J80" i="17" s="1"/>
  <c r="E81" i="17"/>
  <c r="F81" i="17" s="1"/>
  <c r="E82" i="17"/>
  <c r="I82" i="17" s="1"/>
  <c r="J82" i="17" s="1"/>
  <c r="E83" i="17"/>
  <c r="F83" i="17" s="1"/>
  <c r="E84" i="17"/>
  <c r="I84" i="17" s="1"/>
  <c r="J84" i="17" s="1"/>
  <c r="E85" i="17"/>
  <c r="F85" i="17" s="1"/>
  <c r="E86" i="17"/>
  <c r="I86" i="17" s="1"/>
  <c r="J86" i="17" s="1"/>
  <c r="E87" i="17"/>
  <c r="F87" i="17" s="1"/>
  <c r="E88" i="17"/>
  <c r="I88" i="17" s="1"/>
  <c r="J88" i="17" s="1"/>
  <c r="E89" i="17"/>
  <c r="F89" i="17" s="1"/>
  <c r="E90" i="17"/>
  <c r="I90" i="17" s="1"/>
  <c r="J90" i="17" s="1"/>
  <c r="E91" i="17"/>
  <c r="F91" i="17" s="1"/>
  <c r="E92" i="17"/>
  <c r="I92" i="17" s="1"/>
  <c r="J92" i="17" s="1"/>
  <c r="E93" i="17"/>
  <c r="F93" i="17" s="1"/>
  <c r="E94" i="17"/>
  <c r="I94" i="17" s="1"/>
  <c r="J94" i="17" s="1"/>
  <c r="E95" i="17"/>
  <c r="F95" i="17" s="1"/>
  <c r="E96" i="17"/>
  <c r="I96" i="17" s="1"/>
  <c r="J96" i="17" s="1"/>
  <c r="E97" i="17"/>
  <c r="F97" i="17" s="1"/>
  <c r="E98" i="17"/>
  <c r="I98" i="17" s="1"/>
  <c r="J98" i="17" s="1"/>
  <c r="E99" i="17"/>
  <c r="F99" i="17" s="1"/>
  <c r="E100" i="17"/>
  <c r="I100" i="17" s="1"/>
  <c r="J100" i="17" s="1"/>
  <c r="E101" i="17"/>
  <c r="F101" i="17" s="1"/>
  <c r="E102" i="17"/>
  <c r="I102" i="17" s="1"/>
  <c r="J102" i="17" s="1"/>
  <c r="E103" i="17"/>
  <c r="F103" i="17" s="1"/>
  <c r="E104" i="17"/>
  <c r="I104" i="17" s="1"/>
  <c r="J104" i="17" s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I81" i="1"/>
  <c r="F82" i="1"/>
  <c r="I82" i="1"/>
  <c r="F83" i="1"/>
  <c r="I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F91" i="1"/>
  <c r="I91" i="1"/>
  <c r="F92" i="1"/>
  <c r="I92" i="1"/>
  <c r="F93" i="1"/>
  <c r="I93" i="1"/>
  <c r="F94" i="1"/>
  <c r="I94" i="1"/>
  <c r="F95" i="1"/>
  <c r="I95" i="1"/>
  <c r="F96" i="1"/>
  <c r="I96" i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I103" i="1"/>
  <c r="F104" i="1"/>
  <c r="I104" i="1"/>
  <c r="E6" i="12"/>
  <c r="F6" i="12" s="1"/>
  <c r="E7" i="12"/>
  <c r="F7" i="12" s="1"/>
  <c r="E8" i="12"/>
  <c r="I8" i="12" s="1"/>
  <c r="J8" i="12" s="1"/>
  <c r="E9" i="12"/>
  <c r="F9" i="12" s="1"/>
  <c r="E10" i="12"/>
  <c r="F10" i="12" s="1"/>
  <c r="E11" i="12"/>
  <c r="F11" i="12" s="1"/>
  <c r="E12" i="12"/>
  <c r="F12" i="12" s="1"/>
  <c r="E13" i="12"/>
  <c r="F13" i="12" s="1"/>
  <c r="E14" i="12"/>
  <c r="F14" i="12" s="1"/>
  <c r="E15" i="12"/>
  <c r="I15" i="12" s="1"/>
  <c r="J15" i="12" s="1"/>
  <c r="E16" i="12"/>
  <c r="I16" i="12" s="1"/>
  <c r="J16" i="12" s="1"/>
  <c r="E17" i="12"/>
  <c r="F17" i="12" s="1"/>
  <c r="E18" i="12"/>
  <c r="I18" i="12" s="1"/>
  <c r="J18" i="12" s="1"/>
  <c r="E19" i="12"/>
  <c r="F19" i="12" s="1"/>
  <c r="E20" i="12"/>
  <c r="F20" i="12" s="1"/>
  <c r="E21" i="12"/>
  <c r="I21" i="12" s="1"/>
  <c r="J21" i="12" s="1"/>
  <c r="E22" i="12"/>
  <c r="F22" i="12" s="1"/>
  <c r="E23" i="12"/>
  <c r="F23" i="12" s="1"/>
  <c r="E24" i="12"/>
  <c r="F24" i="12" s="1"/>
  <c r="E25" i="12"/>
  <c r="F25" i="12" s="1"/>
  <c r="E26" i="12"/>
  <c r="I26" i="12" s="1"/>
  <c r="J26" i="12" s="1"/>
  <c r="E27" i="12"/>
  <c r="F27" i="12" s="1"/>
  <c r="E28" i="12"/>
  <c r="F28" i="12" s="1"/>
  <c r="E29" i="12"/>
  <c r="I29" i="12" s="1"/>
  <c r="J29" i="12" s="1"/>
  <c r="E30" i="12"/>
  <c r="F30" i="12" s="1"/>
  <c r="E31" i="12"/>
  <c r="I31" i="12" s="1"/>
  <c r="J31" i="12" s="1"/>
  <c r="E32" i="12"/>
  <c r="F32" i="12" s="1"/>
  <c r="E33" i="12"/>
  <c r="I33" i="12" s="1"/>
  <c r="J33" i="12" s="1"/>
  <c r="E34" i="12"/>
  <c r="F34" i="12" s="1"/>
  <c r="E35" i="12"/>
  <c r="E36" i="12"/>
  <c r="F36" i="12" s="1"/>
  <c r="E37" i="12"/>
  <c r="E38" i="12"/>
  <c r="F38" i="12" s="1"/>
  <c r="E39" i="12"/>
  <c r="F39" i="12" s="1"/>
  <c r="E40" i="12"/>
  <c r="F40" i="12" s="1"/>
  <c r="E41" i="12"/>
  <c r="F41" i="12" s="1"/>
  <c r="E42" i="12"/>
  <c r="F42" i="12" s="1"/>
  <c r="E43" i="12"/>
  <c r="I43" i="12" s="1"/>
  <c r="J43" i="12" s="1"/>
  <c r="E44" i="12"/>
  <c r="F44" i="12" s="1"/>
  <c r="E45" i="12"/>
  <c r="F45" i="12" s="1"/>
  <c r="E46" i="12"/>
  <c r="F46" i="12" s="1"/>
  <c r="E47" i="12"/>
  <c r="E48" i="12"/>
  <c r="I48" i="12" s="1"/>
  <c r="J48" i="12" s="1"/>
  <c r="E6" i="17"/>
  <c r="F6" i="17" s="1"/>
  <c r="E7" i="17"/>
  <c r="F7" i="17" s="1"/>
  <c r="E8" i="17"/>
  <c r="I8" i="17" s="1"/>
  <c r="J8" i="17" s="1"/>
  <c r="E9" i="17"/>
  <c r="E10" i="17"/>
  <c r="E11" i="17"/>
  <c r="F11" i="17" s="1"/>
  <c r="E12" i="17"/>
  <c r="E13" i="17"/>
  <c r="E14" i="17"/>
  <c r="I14" i="17" s="1"/>
  <c r="J14" i="17" s="1"/>
  <c r="E15" i="17"/>
  <c r="E16" i="17"/>
  <c r="F16" i="17" s="1"/>
  <c r="E17" i="17"/>
  <c r="F17" i="17" s="1"/>
  <c r="E18" i="17"/>
  <c r="E19" i="17"/>
  <c r="F19" i="17" s="1"/>
  <c r="E20" i="17"/>
  <c r="F20" i="17" s="1"/>
  <c r="E21" i="17"/>
  <c r="F21" i="17" s="1"/>
  <c r="E22" i="17"/>
  <c r="I22" i="17" s="1"/>
  <c r="J22" i="17" s="1"/>
  <c r="E23" i="17"/>
  <c r="E24" i="17"/>
  <c r="I24" i="17" s="1"/>
  <c r="J24" i="17" s="1"/>
  <c r="E25" i="17"/>
  <c r="E26" i="17"/>
  <c r="F26" i="17" s="1"/>
  <c r="E27" i="17"/>
  <c r="F27" i="17" s="1"/>
  <c r="E28" i="17"/>
  <c r="E29" i="17"/>
  <c r="F29" i="17" s="1"/>
  <c r="E30" i="17"/>
  <c r="I30" i="17" s="1"/>
  <c r="J30" i="17" s="1"/>
  <c r="E31" i="17"/>
  <c r="E32" i="17"/>
  <c r="I32" i="17" s="1"/>
  <c r="J32" i="17" s="1"/>
  <c r="E33" i="17"/>
  <c r="F33" i="17" s="1"/>
  <c r="E34" i="17"/>
  <c r="E35" i="17"/>
  <c r="E36" i="17"/>
  <c r="F36" i="17" s="1"/>
  <c r="E37" i="17"/>
  <c r="E38" i="17"/>
  <c r="F38" i="17" s="1"/>
  <c r="E39" i="17"/>
  <c r="F39" i="17" s="1"/>
  <c r="E40" i="17"/>
  <c r="I40" i="17" s="1"/>
  <c r="J40" i="17" s="1"/>
  <c r="E41" i="17"/>
  <c r="E42" i="17"/>
  <c r="F42" i="17" s="1"/>
  <c r="E43" i="17"/>
  <c r="F43" i="17" s="1"/>
  <c r="E44" i="17"/>
  <c r="E45" i="17"/>
  <c r="F45" i="17" s="1"/>
  <c r="E46" i="17"/>
  <c r="E47" i="17"/>
  <c r="E48" i="17"/>
  <c r="F48" i="17" s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I38" i="1"/>
  <c r="F39" i="1"/>
  <c r="I39" i="1"/>
  <c r="F40" i="1"/>
  <c r="I40" i="1"/>
  <c r="F41" i="1"/>
  <c r="I41" i="1"/>
  <c r="I42" i="1"/>
  <c r="F43" i="1"/>
  <c r="I43" i="1"/>
  <c r="F44" i="1"/>
  <c r="I44" i="1"/>
  <c r="F45" i="1"/>
  <c r="I45" i="1"/>
  <c r="I46" i="1"/>
  <c r="F47" i="1"/>
  <c r="I47" i="1"/>
  <c r="F48" i="1"/>
  <c r="I48" i="1"/>
  <c r="I68" i="17" l="1"/>
  <c r="J68" i="17" s="1"/>
  <c r="I56" i="17"/>
  <c r="J56" i="17" s="1"/>
  <c r="H56" i="17" s="1"/>
  <c r="H104" i="12"/>
  <c r="H102" i="12"/>
  <c r="H100" i="12"/>
  <c r="H98" i="12"/>
  <c r="H96" i="12"/>
  <c r="H94" i="12"/>
  <c r="H92" i="12"/>
  <c r="H90" i="12"/>
  <c r="H88" i="12"/>
  <c r="H86" i="12"/>
  <c r="H84" i="12"/>
  <c r="H82" i="12"/>
  <c r="H80" i="12"/>
  <c r="H78" i="12"/>
  <c r="H76" i="12"/>
  <c r="H74" i="12"/>
  <c r="H72" i="12"/>
  <c r="H70" i="12"/>
  <c r="H68" i="12"/>
  <c r="H66" i="12"/>
  <c r="H60" i="17"/>
  <c r="J63" i="1"/>
  <c r="H63" i="1" s="1"/>
  <c r="H68" i="17"/>
  <c r="H64" i="17"/>
  <c r="J62" i="1"/>
  <c r="H72" i="17"/>
  <c r="H53" i="12"/>
  <c r="J103" i="1"/>
  <c r="H103" i="1" s="1"/>
  <c r="J87" i="1"/>
  <c r="H87" i="1" s="1"/>
  <c r="J71" i="1"/>
  <c r="H71" i="1" s="1"/>
  <c r="J52" i="1"/>
  <c r="H52" i="1" s="1"/>
  <c r="J102" i="1"/>
  <c r="H102" i="1" s="1"/>
  <c r="J92" i="1"/>
  <c r="H92" i="1" s="1"/>
  <c r="J84" i="1"/>
  <c r="H84" i="1" s="1"/>
  <c r="J55" i="1"/>
  <c r="H64" i="12"/>
  <c r="H62" i="12"/>
  <c r="H60" i="12"/>
  <c r="H58" i="12"/>
  <c r="H56" i="12"/>
  <c r="H54" i="12"/>
  <c r="H52" i="12"/>
  <c r="H50" i="12"/>
  <c r="J100" i="1"/>
  <c r="H100" i="1" s="1"/>
  <c r="J74" i="1"/>
  <c r="H74" i="1" s="1"/>
  <c r="J68" i="1"/>
  <c r="H68" i="1" s="1"/>
  <c r="J98" i="1"/>
  <c r="J83" i="1"/>
  <c r="H83" i="1" s="1"/>
  <c r="J79" i="1"/>
  <c r="H79" i="1" s="1"/>
  <c r="J66" i="1"/>
  <c r="H66" i="1" s="1"/>
  <c r="J59" i="1"/>
  <c r="H59" i="1" s="1"/>
  <c r="J50" i="1"/>
  <c r="H50" i="1" s="1"/>
  <c r="J90" i="1"/>
  <c r="H90" i="1" s="1"/>
  <c r="J60" i="1"/>
  <c r="H60" i="1" s="1"/>
  <c r="J99" i="1"/>
  <c r="H99" i="1" s="1"/>
  <c r="J95" i="1"/>
  <c r="H95" i="1" s="1"/>
  <c r="J82" i="1"/>
  <c r="H82" i="1" s="1"/>
  <c r="J76" i="1"/>
  <c r="H76" i="1" s="1"/>
  <c r="J67" i="1"/>
  <c r="H67" i="1" s="1"/>
  <c r="J51" i="1"/>
  <c r="H51" i="1" s="1"/>
  <c r="J104" i="1"/>
  <c r="H104" i="1" s="1"/>
  <c r="J101" i="1"/>
  <c r="H101" i="1" s="1"/>
  <c r="J96" i="1"/>
  <c r="H96" i="1" s="1"/>
  <c r="J93" i="1"/>
  <c r="H93" i="1" s="1"/>
  <c r="J88" i="1"/>
  <c r="H88" i="1" s="1"/>
  <c r="J85" i="1"/>
  <c r="H85" i="1" s="1"/>
  <c r="J80" i="1"/>
  <c r="H80" i="1" s="1"/>
  <c r="J77" i="1"/>
  <c r="H77" i="1" s="1"/>
  <c r="J72" i="1"/>
  <c r="H72" i="1" s="1"/>
  <c r="J69" i="1"/>
  <c r="H69" i="1" s="1"/>
  <c r="J64" i="1"/>
  <c r="H64" i="1" s="1"/>
  <c r="J61" i="1"/>
  <c r="H61" i="1" s="1"/>
  <c r="J56" i="1"/>
  <c r="H56" i="1" s="1"/>
  <c r="J53" i="1"/>
  <c r="H53" i="1" s="1"/>
  <c r="J94" i="1"/>
  <c r="H94" i="1" s="1"/>
  <c r="J91" i="1"/>
  <c r="H91" i="1" s="1"/>
  <c r="J86" i="1"/>
  <c r="H86" i="1" s="1"/>
  <c r="J78" i="1"/>
  <c r="H78" i="1" s="1"/>
  <c r="J75" i="1"/>
  <c r="H75" i="1" s="1"/>
  <c r="J70" i="1"/>
  <c r="H70" i="1" s="1"/>
  <c r="H62" i="1"/>
  <c r="J54" i="1"/>
  <c r="H54" i="1" s="1"/>
  <c r="J97" i="1"/>
  <c r="H97" i="1" s="1"/>
  <c r="J89" i="1"/>
  <c r="H89" i="1" s="1"/>
  <c r="J81" i="1"/>
  <c r="H81" i="1" s="1"/>
  <c r="J73" i="1"/>
  <c r="H73" i="1" s="1"/>
  <c r="J65" i="1"/>
  <c r="H65" i="1" s="1"/>
  <c r="J57" i="1"/>
  <c r="H57" i="1" s="1"/>
  <c r="J49" i="1"/>
  <c r="H49" i="1" s="1"/>
  <c r="H98" i="1"/>
  <c r="J58" i="1"/>
  <c r="H58" i="1" s="1"/>
  <c r="H55" i="1"/>
  <c r="F104" i="17"/>
  <c r="H104" i="17" s="1"/>
  <c r="I103" i="17"/>
  <c r="J103" i="17" s="1"/>
  <c r="H103" i="17" s="1"/>
  <c r="F102" i="17"/>
  <c r="H102" i="17" s="1"/>
  <c r="I101" i="17"/>
  <c r="J101" i="17" s="1"/>
  <c r="H101" i="17" s="1"/>
  <c r="F100" i="17"/>
  <c r="H100" i="17" s="1"/>
  <c r="I99" i="17"/>
  <c r="J99" i="17" s="1"/>
  <c r="H99" i="17" s="1"/>
  <c r="F98" i="17"/>
  <c r="H98" i="17" s="1"/>
  <c r="I97" i="17"/>
  <c r="J97" i="17" s="1"/>
  <c r="H97" i="17" s="1"/>
  <c r="F96" i="17"/>
  <c r="H96" i="17" s="1"/>
  <c r="I95" i="17"/>
  <c r="J95" i="17" s="1"/>
  <c r="H95" i="17" s="1"/>
  <c r="F94" i="17"/>
  <c r="H94" i="17" s="1"/>
  <c r="I93" i="17"/>
  <c r="J93" i="17" s="1"/>
  <c r="H93" i="17" s="1"/>
  <c r="F92" i="17"/>
  <c r="H92" i="17" s="1"/>
  <c r="I91" i="17"/>
  <c r="J91" i="17" s="1"/>
  <c r="H91" i="17" s="1"/>
  <c r="F90" i="17"/>
  <c r="H90" i="17" s="1"/>
  <c r="I89" i="17"/>
  <c r="J89" i="17" s="1"/>
  <c r="H89" i="17" s="1"/>
  <c r="F88" i="17"/>
  <c r="H88" i="17" s="1"/>
  <c r="I87" i="17"/>
  <c r="J87" i="17" s="1"/>
  <c r="H87" i="17" s="1"/>
  <c r="F86" i="17"/>
  <c r="H86" i="17" s="1"/>
  <c r="I85" i="17"/>
  <c r="J85" i="17" s="1"/>
  <c r="H85" i="17" s="1"/>
  <c r="F84" i="17"/>
  <c r="H84" i="17" s="1"/>
  <c r="I83" i="17"/>
  <c r="J83" i="17" s="1"/>
  <c r="H83" i="17" s="1"/>
  <c r="F82" i="17"/>
  <c r="H82" i="17" s="1"/>
  <c r="I81" i="17"/>
  <c r="J81" i="17" s="1"/>
  <c r="H81" i="17" s="1"/>
  <c r="F80" i="17"/>
  <c r="H80" i="17" s="1"/>
  <c r="I79" i="17"/>
  <c r="J79" i="17" s="1"/>
  <c r="H79" i="17" s="1"/>
  <c r="F78" i="17"/>
  <c r="H78" i="17" s="1"/>
  <c r="I77" i="17"/>
  <c r="J77" i="17" s="1"/>
  <c r="H77" i="17" s="1"/>
  <c r="F75" i="17"/>
  <c r="H75" i="17" s="1"/>
  <c r="I74" i="17"/>
  <c r="J74" i="17" s="1"/>
  <c r="H74" i="17" s="1"/>
  <c r="F71" i="17"/>
  <c r="H71" i="17" s="1"/>
  <c r="I70" i="17"/>
  <c r="J70" i="17" s="1"/>
  <c r="H70" i="17" s="1"/>
  <c r="F67" i="17"/>
  <c r="H67" i="17" s="1"/>
  <c r="I66" i="17"/>
  <c r="J66" i="17" s="1"/>
  <c r="H66" i="17" s="1"/>
  <c r="F63" i="17"/>
  <c r="H63" i="17" s="1"/>
  <c r="I62" i="17"/>
  <c r="J62" i="17" s="1"/>
  <c r="H62" i="17" s="1"/>
  <c r="F59" i="17"/>
  <c r="H59" i="17" s="1"/>
  <c r="I58" i="17"/>
  <c r="J58" i="17" s="1"/>
  <c r="H58" i="17" s="1"/>
  <c r="F55" i="17"/>
  <c r="H55" i="17" s="1"/>
  <c r="I54" i="17"/>
  <c r="J54" i="17" s="1"/>
  <c r="H54" i="17" s="1"/>
  <c r="F51" i="17"/>
  <c r="H51" i="17" s="1"/>
  <c r="I50" i="17"/>
  <c r="J50" i="17" s="1"/>
  <c r="H50" i="17" s="1"/>
  <c r="F73" i="17"/>
  <c r="H73" i="17" s="1"/>
  <c r="F69" i="17"/>
  <c r="H69" i="17" s="1"/>
  <c r="F65" i="17"/>
  <c r="H65" i="17" s="1"/>
  <c r="F61" i="17"/>
  <c r="H61" i="17" s="1"/>
  <c r="F57" i="17"/>
  <c r="H57" i="17" s="1"/>
  <c r="F53" i="17"/>
  <c r="H53" i="17" s="1"/>
  <c r="F49" i="17"/>
  <c r="H49" i="17" s="1"/>
  <c r="H91" i="12"/>
  <c r="H87" i="12"/>
  <c r="H83" i="12"/>
  <c r="H79" i="12"/>
  <c r="H75" i="12"/>
  <c r="H71" i="12"/>
  <c r="H67" i="12"/>
  <c r="H63" i="12"/>
  <c r="H59" i="12"/>
  <c r="H55" i="12"/>
  <c r="H51" i="12"/>
  <c r="H49" i="12"/>
  <c r="I27" i="12"/>
  <c r="J27" i="12" s="1"/>
  <c r="H27" i="12" s="1"/>
  <c r="J7" i="1"/>
  <c r="H7" i="1" s="1"/>
  <c r="F29" i="12"/>
  <c r="F16" i="12"/>
  <c r="J24" i="1"/>
  <c r="H24" i="1" s="1"/>
  <c r="F24" i="17"/>
  <c r="F18" i="12"/>
  <c r="F33" i="12"/>
  <c r="I38" i="12"/>
  <c r="J38" i="12" s="1"/>
  <c r="J21" i="1"/>
  <c r="H21" i="1" s="1"/>
  <c r="F32" i="17"/>
  <c r="H32" i="17" s="1"/>
  <c r="F22" i="17"/>
  <c r="I22" i="12"/>
  <c r="J22" i="12" s="1"/>
  <c r="H22" i="12" s="1"/>
  <c r="I39" i="12"/>
  <c r="J39" i="12" s="1"/>
  <c r="J41" i="1"/>
  <c r="H41" i="1" s="1"/>
  <c r="J37" i="1"/>
  <c r="H37" i="1" s="1"/>
  <c r="F14" i="17"/>
  <c r="I34" i="12"/>
  <c r="J34" i="12" s="1"/>
  <c r="H34" i="12" s="1"/>
  <c r="F15" i="12"/>
  <c r="H15" i="12" s="1"/>
  <c r="F8" i="12"/>
  <c r="H8" i="12" s="1"/>
  <c r="J27" i="1"/>
  <c r="H27" i="1" s="1"/>
  <c r="J23" i="1"/>
  <c r="H23" i="1" s="1"/>
  <c r="I16" i="17"/>
  <c r="J16" i="17" s="1"/>
  <c r="H16" i="17" s="1"/>
  <c r="J36" i="1"/>
  <c r="H36" i="1" s="1"/>
  <c r="J25" i="1"/>
  <c r="H25" i="1" s="1"/>
  <c r="J42" i="1"/>
  <c r="J38" i="1"/>
  <c r="J32" i="1"/>
  <c r="H32" i="1" s="1"/>
  <c r="J16" i="1"/>
  <c r="H16" i="1" s="1"/>
  <c r="I39" i="17"/>
  <c r="J39" i="17" s="1"/>
  <c r="H39" i="17" s="1"/>
  <c r="F30" i="17"/>
  <c r="H30" i="17" s="1"/>
  <c r="I20" i="17"/>
  <c r="J20" i="17" s="1"/>
  <c r="H20" i="17" s="1"/>
  <c r="F8" i="17"/>
  <c r="I41" i="12"/>
  <c r="J41" i="12" s="1"/>
  <c r="F31" i="12"/>
  <c r="H31" i="12" s="1"/>
  <c r="I20" i="12"/>
  <c r="J20" i="12" s="1"/>
  <c r="H20" i="12" s="1"/>
  <c r="H38" i="12"/>
  <c r="I29" i="17"/>
  <c r="J29" i="17" s="1"/>
  <c r="H29" i="17" s="1"/>
  <c r="I26" i="17"/>
  <c r="J26" i="17" s="1"/>
  <c r="H26" i="17" s="1"/>
  <c r="I7" i="17"/>
  <c r="J7" i="17" s="1"/>
  <c r="H7" i="17" s="1"/>
  <c r="I46" i="12"/>
  <c r="J46" i="12" s="1"/>
  <c r="H46" i="12" s="1"/>
  <c r="H16" i="12"/>
  <c r="J48" i="1"/>
  <c r="H48" i="1" s="1"/>
  <c r="J35" i="1"/>
  <c r="H35" i="1" s="1"/>
  <c r="J33" i="1"/>
  <c r="H33" i="1" s="1"/>
  <c r="J10" i="1"/>
  <c r="H10" i="1" s="1"/>
  <c r="I46" i="17"/>
  <c r="J46" i="17" s="1"/>
  <c r="F46" i="17"/>
  <c r="F40" i="17"/>
  <c r="H40" i="17" s="1"/>
  <c r="I38" i="17"/>
  <c r="J38" i="17" s="1"/>
  <c r="H38" i="17" s="1"/>
  <c r="I36" i="17"/>
  <c r="J36" i="17" s="1"/>
  <c r="H36" i="17" s="1"/>
  <c r="H24" i="17"/>
  <c r="F13" i="17"/>
  <c r="I13" i="17"/>
  <c r="J13" i="17" s="1"/>
  <c r="F48" i="12"/>
  <c r="H48" i="12" s="1"/>
  <c r="F35" i="12"/>
  <c r="I35" i="12"/>
  <c r="J35" i="12" s="1"/>
  <c r="H33" i="12"/>
  <c r="J44" i="1"/>
  <c r="H44" i="1" s="1"/>
  <c r="J40" i="1"/>
  <c r="H40" i="1" s="1"/>
  <c r="J31" i="1"/>
  <c r="H31" i="1" s="1"/>
  <c r="J13" i="1"/>
  <c r="H13" i="1" s="1"/>
  <c r="J6" i="1"/>
  <c r="H6" i="1" s="1"/>
  <c r="I45" i="17"/>
  <c r="J45" i="17" s="1"/>
  <c r="H45" i="17" s="1"/>
  <c r="I42" i="17"/>
  <c r="J42" i="17" s="1"/>
  <c r="H42" i="17" s="1"/>
  <c r="F23" i="17"/>
  <c r="I23" i="17"/>
  <c r="J23" i="17" s="1"/>
  <c r="I21" i="17"/>
  <c r="J21" i="17" s="1"/>
  <c r="H21" i="17" s="1"/>
  <c r="I19" i="17"/>
  <c r="J19" i="17" s="1"/>
  <c r="H19" i="17" s="1"/>
  <c r="I6" i="17"/>
  <c r="J6" i="17" s="1"/>
  <c r="H6" i="17" s="1"/>
  <c r="F47" i="12"/>
  <c r="I47" i="12"/>
  <c r="J47" i="12" s="1"/>
  <c r="I44" i="12"/>
  <c r="J44" i="12" s="1"/>
  <c r="H44" i="12" s="1"/>
  <c r="H41" i="12"/>
  <c r="I37" i="12"/>
  <c r="J37" i="12" s="1"/>
  <c r="F37" i="12"/>
  <c r="F37" i="17"/>
  <c r="I37" i="17"/>
  <c r="J37" i="17" s="1"/>
  <c r="F35" i="17"/>
  <c r="I35" i="17"/>
  <c r="J35" i="17" s="1"/>
  <c r="H14" i="17"/>
  <c r="F10" i="17"/>
  <c r="I10" i="17"/>
  <c r="J10" i="17" s="1"/>
  <c r="H8" i="17"/>
  <c r="F43" i="12"/>
  <c r="H43" i="12" s="1"/>
  <c r="I28" i="12"/>
  <c r="J28" i="12" s="1"/>
  <c r="H28" i="12" s="1"/>
  <c r="F21" i="12"/>
  <c r="H21" i="12" s="1"/>
  <c r="I19" i="12"/>
  <c r="J19" i="12" s="1"/>
  <c r="H19" i="12" s="1"/>
  <c r="I9" i="12"/>
  <c r="J9" i="12" s="1"/>
  <c r="H9" i="12" s="1"/>
  <c r="F26" i="12"/>
  <c r="H26" i="12" s="1"/>
  <c r="I13" i="12"/>
  <c r="J13" i="12" s="1"/>
  <c r="I11" i="12"/>
  <c r="J11" i="12" s="1"/>
  <c r="H11" i="12" s="1"/>
  <c r="I10" i="12"/>
  <c r="J10" i="12" s="1"/>
  <c r="H10" i="12" s="1"/>
  <c r="F44" i="17"/>
  <c r="I44" i="17"/>
  <c r="J44" i="17" s="1"/>
  <c r="F41" i="17"/>
  <c r="I41" i="17"/>
  <c r="J41" i="17" s="1"/>
  <c r="F31" i="17"/>
  <c r="I31" i="17"/>
  <c r="J31" i="17" s="1"/>
  <c r="F18" i="17"/>
  <c r="I18" i="17"/>
  <c r="J18" i="17" s="1"/>
  <c r="J47" i="1"/>
  <c r="H47" i="1" s="1"/>
  <c r="J45" i="1"/>
  <c r="H45" i="1" s="1"/>
  <c r="J28" i="1"/>
  <c r="H28" i="1" s="1"/>
  <c r="J19" i="1"/>
  <c r="H19" i="1" s="1"/>
  <c r="J17" i="1"/>
  <c r="H17" i="1" s="1"/>
  <c r="J11" i="1"/>
  <c r="H11" i="1" s="1"/>
  <c r="J8" i="1"/>
  <c r="H8" i="1" s="1"/>
  <c r="F28" i="17"/>
  <c r="I28" i="17"/>
  <c r="J28" i="17" s="1"/>
  <c r="F25" i="17"/>
  <c r="I25" i="17"/>
  <c r="J25" i="17" s="1"/>
  <c r="F15" i="17"/>
  <c r="I15" i="17"/>
  <c r="J15" i="17" s="1"/>
  <c r="J29" i="1"/>
  <c r="H29" i="1" s="1"/>
  <c r="J12" i="1"/>
  <c r="H12" i="1" s="1"/>
  <c r="J9" i="1"/>
  <c r="H9" i="1" s="1"/>
  <c r="F12" i="17"/>
  <c r="I12" i="17"/>
  <c r="J12" i="17" s="1"/>
  <c r="F9" i="17"/>
  <c r="I9" i="17"/>
  <c r="J9" i="17" s="1"/>
  <c r="J20" i="1"/>
  <c r="H20" i="1" s="1"/>
  <c r="J43" i="1"/>
  <c r="H43" i="1" s="1"/>
  <c r="J39" i="1"/>
  <c r="J15" i="1"/>
  <c r="H15" i="1" s="1"/>
  <c r="F47" i="17"/>
  <c r="I47" i="17"/>
  <c r="J47" i="17" s="1"/>
  <c r="F34" i="17"/>
  <c r="I34" i="17"/>
  <c r="J34" i="17" s="1"/>
  <c r="I43" i="17"/>
  <c r="J43" i="17" s="1"/>
  <c r="H43" i="17" s="1"/>
  <c r="I33" i="17"/>
  <c r="J33" i="17" s="1"/>
  <c r="H33" i="17" s="1"/>
  <c r="I27" i="17"/>
  <c r="J27" i="17" s="1"/>
  <c r="H27" i="17" s="1"/>
  <c r="I17" i="17"/>
  <c r="J17" i="17" s="1"/>
  <c r="H17" i="17" s="1"/>
  <c r="I11" i="17"/>
  <c r="J11" i="17" s="1"/>
  <c r="H11" i="17" s="1"/>
  <c r="H22" i="17"/>
  <c r="I45" i="12"/>
  <c r="J45" i="12" s="1"/>
  <c r="H45" i="12" s="1"/>
  <c r="I42" i="12"/>
  <c r="J42" i="12" s="1"/>
  <c r="H42" i="12" s="1"/>
  <c r="I36" i="12"/>
  <c r="J36" i="12" s="1"/>
  <c r="H36" i="12" s="1"/>
  <c r="I32" i="12"/>
  <c r="J32" i="12" s="1"/>
  <c r="H32" i="12" s="1"/>
  <c r="I25" i="12"/>
  <c r="J25" i="12" s="1"/>
  <c r="H25" i="12" s="1"/>
  <c r="I23" i="12"/>
  <c r="J23" i="12" s="1"/>
  <c r="H23" i="12" s="1"/>
  <c r="I17" i="12"/>
  <c r="J17" i="12" s="1"/>
  <c r="H17" i="12" s="1"/>
  <c r="I7" i="12"/>
  <c r="J7" i="12" s="1"/>
  <c r="H7" i="12" s="1"/>
  <c r="I12" i="12"/>
  <c r="J12" i="12" s="1"/>
  <c r="H12" i="12" s="1"/>
  <c r="J46" i="1"/>
  <c r="H39" i="12"/>
  <c r="H39" i="1"/>
  <c r="J14" i="1"/>
  <c r="H14" i="1" s="1"/>
  <c r="J34" i="1"/>
  <c r="H34" i="1" s="1"/>
  <c r="J30" i="1"/>
  <c r="H30" i="1" s="1"/>
  <c r="J26" i="1"/>
  <c r="H26" i="1" s="1"/>
  <c r="J22" i="1"/>
  <c r="H22" i="1" s="1"/>
  <c r="J18" i="1"/>
  <c r="H18" i="1" s="1"/>
  <c r="F46" i="1"/>
  <c r="F42" i="1"/>
  <c r="H42" i="1" s="1"/>
  <c r="F38" i="1"/>
  <c r="I48" i="17"/>
  <c r="J48" i="17" s="1"/>
  <c r="H48" i="17" s="1"/>
  <c r="I40" i="12"/>
  <c r="J40" i="12" s="1"/>
  <c r="H40" i="12" s="1"/>
  <c r="I24" i="12"/>
  <c r="J24" i="12" s="1"/>
  <c r="H24" i="12" s="1"/>
  <c r="H18" i="12"/>
  <c r="H13" i="12"/>
  <c r="I30" i="12"/>
  <c r="J30" i="12" s="1"/>
  <c r="H30" i="12" s="1"/>
  <c r="H29" i="12"/>
  <c r="I14" i="12"/>
  <c r="J14" i="12" s="1"/>
  <c r="H14" i="12" s="1"/>
  <c r="I6" i="12"/>
  <c r="J6" i="12" s="1"/>
  <c r="H6" i="12" s="1"/>
  <c r="H38" i="1" l="1"/>
  <c r="H46" i="1"/>
  <c r="H23" i="17"/>
  <c r="H47" i="12"/>
  <c r="H37" i="17"/>
  <c r="H35" i="12"/>
  <c r="H13" i="17"/>
  <c r="H10" i="17"/>
  <c r="H35" i="17"/>
  <c r="H9" i="17"/>
  <c r="H25" i="17"/>
  <c r="H31" i="17"/>
  <c r="H44" i="17"/>
  <c r="H37" i="12"/>
  <c r="H46" i="17"/>
  <c r="H12" i="17"/>
  <c r="H15" i="17"/>
  <c r="H28" i="17"/>
  <c r="H18" i="17"/>
  <c r="H41" i="17"/>
  <c r="H47" i="17"/>
  <c r="H34" i="17"/>
  <c r="F5" i="1" l="1"/>
  <c r="F105" i="1" s="1"/>
  <c r="E5" i="17"/>
  <c r="F5" i="17" s="1"/>
  <c r="F105" i="17" s="1"/>
  <c r="E5" i="12"/>
  <c r="F5" i="12" s="1"/>
  <c r="F105" i="12" s="1"/>
  <c r="I5" i="17" l="1"/>
  <c r="J5" i="17" s="1"/>
  <c r="I5" i="12"/>
  <c r="J5" i="12" s="1"/>
  <c r="H5" i="17" l="1"/>
  <c r="H105" i="17" s="1"/>
  <c r="J105" i="17"/>
  <c r="H5" i="12"/>
  <c r="H105" i="12" s="1"/>
  <c r="J105" i="12"/>
  <c r="I5" i="1" l="1"/>
  <c r="J5" i="1" s="1"/>
  <c r="H5" i="1" l="1"/>
  <c r="H105" i="1" s="1"/>
  <c r="J105" i="1"/>
</calcChain>
</file>

<file path=xl/sharedStrings.xml><?xml version="1.0" encoding="utf-8"?>
<sst xmlns="http://schemas.openxmlformats.org/spreadsheetml/2006/main" count="229" uniqueCount="211">
  <si>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</si>
  <si>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</si>
  <si>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</si>
  <si>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</si>
  <si>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</si>
  <si>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</si>
  <si>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</si>
  <si>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</si>
  <si>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</si>
  <si>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ARKUSZ KALKULACYJNY ZE SZCZEGÓŁOWYM OPISEM PRZEDMIOTU ZAMÓWIENIA</t>
  </si>
  <si>
    <t>Szkoła Podstawowa nr 108 im. Juliana Tuwima, ul. Bolesława Chrobrego 3, 50-240 Wrocław</t>
  </si>
  <si>
    <t>wartość podatku VAT</t>
  </si>
  <si>
    <t>Szkoła Podstawowa nr 63 im. Anny Jasińskiej, ul. Mennicza 21-23, 50-057 Wrocław</t>
  </si>
  <si>
    <t>Zestawienie zbiorcze</t>
  </si>
  <si>
    <t>Anemometr uczniowski</t>
  </si>
  <si>
    <t>Pozwala na bezpośredni odczyt wartości prędkości wiatru, z zaznaczoną skala Beauforta. Wykonany z trwałego materiału.</t>
  </si>
  <si>
    <t>Autka poruszane magnesami - 2 szt. w zestawie</t>
  </si>
  <si>
    <t>Zestaw demonstrujący podstawowe właściwości magnesów.</t>
  </si>
  <si>
    <t>Bagietka szklana</t>
  </si>
  <si>
    <t>W zestawie 10 szt.</t>
  </si>
  <si>
    <t xml:space="preserve">Baloniki - zestaw 10 szt. </t>
  </si>
  <si>
    <t>Baloniki do doświadczeń dotyczących powietrza i jego własności.</t>
  </si>
  <si>
    <t>Sproszkowany barwnik niebieski</t>
  </si>
  <si>
    <t>Barwnik niebieski, sproszkowany, min. 10 g.</t>
  </si>
  <si>
    <t>Zestaw do doświadczeń - biodegradacja</t>
  </si>
  <si>
    <t xml:space="preserve">Bloki metali - zestaw 6 szt. </t>
  </si>
  <si>
    <t>Zestaw 6 sześcianów o jednakowej objętości (bok min: 20 mm) wykonanych z różnych metali i stopów metali.</t>
  </si>
  <si>
    <t>Skały i minerały - zestaw 6 szt.</t>
  </si>
  <si>
    <t>Zestaw 6 fragmentów różnych skał i minerałów o wielkości min 3 cm.</t>
  </si>
  <si>
    <t xml:space="preserve">Tablicowy zestaw magnetyczny przedstawiający cykl rozwojowy owada, płaza i roślin </t>
  </si>
  <si>
    <t>Zestaw zawiera magnetyczne elementy obrazujące cykl rozwojowy przykładowego owada, płaza i rośliny. Zestaw ma umożliwić układanie elementów cyklu na tablicy szkolnej oraz dopisywanie/doklejanie do nich dodatkowych informacji.</t>
  </si>
  <si>
    <t>Zestaw cylindrów miarowych - 10 szt. w zestawie</t>
  </si>
  <si>
    <t>Cylindry o pojemności 50 ml z podziałką 1 ml. Wykonanie z materiału trwałego materiału.</t>
  </si>
  <si>
    <t xml:space="preserve">Deszczomierz </t>
  </si>
  <si>
    <t>Wykonany z transparentnego trwałego tworzywa, z nakładką umożliwiającą osadzenie na  np. drewnianym kijku. Wymiary min: 242 x 87 x 87 mm.</t>
  </si>
  <si>
    <t>Drążek teleskopowy</t>
  </si>
  <si>
    <t>Drążek teleskopowy o długości od mini. 145 cm do max. 275 cm, wykonany z trwałego tworzywa, wyposażony w mechanizm umożlwiający montaż sit, siatek, czerpaków.</t>
  </si>
  <si>
    <t>Dynamometr 2,5 N</t>
  </si>
  <si>
    <t>Waga sprężynowa wykonana z trwałego tworzywa o podwójnych skalach: 2,5 N / 0,25 kg.</t>
  </si>
  <si>
    <t>Dynamometr 30 N</t>
  </si>
  <si>
    <t>Waga sprężynowa wykonana z trwałego tworzywa o podwójnych skalach: 30 N / 3 kg.</t>
  </si>
  <si>
    <t>Program multimedialny - przyroda</t>
  </si>
  <si>
    <t>Program multimedialny wspomagający naukę przyrody zgodny z podstawą programowa dla klas IV - VIII szkół podstawowych. Umożlwiający pracę przy wykorzystaniu tablicy interaktywnej, licencja sieciowa wielostanowiskowa, wieczysta bez limitu liczby użytkowników.</t>
  </si>
  <si>
    <t>Zestaw do prowadzenia doświadczeń  z zakresu elektromagnetyzmu</t>
  </si>
  <si>
    <t>Zestaw zawierający m. in.: elektromagnes, zworę magnetyczną, przewody, rdzeń żelazny, proste magnesy. Dostosowany do prowadzenia doświadczeń dla/przez uczniów klas IV - VIII szkół podstawowych.</t>
  </si>
  <si>
    <t xml:space="preserve">Elektroskop demonstracyjny </t>
  </si>
  <si>
    <t>Elektroskop wychyłowy o wysokości minimum 30 cm. Wyposażony w gniazdo uziemiające.</t>
  </si>
  <si>
    <t>Globus fizyczny demonstracyjny</t>
  </si>
  <si>
    <t xml:space="preserve">Globus fizyczny o średnicy minimum 42 cm. Polska wersja językowa. </t>
  </si>
  <si>
    <t>Globus fizyczny uczniowski</t>
  </si>
  <si>
    <t>Globus fizyczny o średnicy minimum 22 cm. Polska wersja językowa.</t>
  </si>
  <si>
    <t>Globus zoologiczny uczniowski</t>
  </si>
  <si>
    <t>Globus zoologiczny o średnicy minimum 22 cm. Polska wersja językowa.</t>
  </si>
  <si>
    <t>Zestaw gnomonów - 5 szt. w zestawie</t>
  </si>
  <si>
    <t xml:space="preserve">Zestaw pięciu gnomonów z tablicami/kartami do nanoszenia obserwacji (karty do powielania lub tabliczki suchościeralne). Obłe zakończenie Gnomona. </t>
  </si>
  <si>
    <t>Model pojazdu z napędem wodorowym</t>
  </si>
  <si>
    <t>Model pojazdu napędzanego czystym wodorem do doświadczeń prowadzonych dla/przez uczniów klas IV - VIII szkół podstawowych.</t>
  </si>
  <si>
    <t>Interfejs pomiarowy</t>
  </si>
  <si>
    <t xml:space="preserve">Interfejs z trzema wbudowanymi czujnikami: temperatury otoczenia, dźwięku i światła oraz z sondą umożliwiającą pomiar temperatury na zewnątrz. Urządzenia będzie wykorzystywane do prowadzenia obserwacji przez uczniów klas IV - VIII szkół podstawowych. </t>
  </si>
  <si>
    <t>Cyfrowa kamera mikroskopowa</t>
  </si>
  <si>
    <t>Mikroskopowa kamera cyfrowa umożliwiająca wykonanie cyfrowego zapisu obrazu spod mikroskopu na komputerze. Kamera podłączana do komputera za pomocą przewodu i portu USB. Do kamery dołączone adaptery o średnicy 30 mm oraz 30,5 mm. Rozdzielczość sensora - 5 MP.</t>
  </si>
  <si>
    <t>Zestaw kamertonów rezonacyjnych - 2 szt. w zestawie</t>
  </si>
  <si>
    <t>Zestaw 2 kamertonów o częstotliwości 440 Hz. W zestawie z miękkim młotkiem.</t>
  </si>
  <si>
    <t xml:space="preserve">Klinometr </t>
  </si>
  <si>
    <t xml:space="preserve">Klinometr z uchwytem i okienkiem do odczytu. Miary kątów podawane w stopniach z informacją "plus/minus". </t>
  </si>
  <si>
    <t>Klosz próżniowy</t>
  </si>
  <si>
    <t xml:space="preserve">Pomoc dydaktyczne demonstrująca rozchodzenie się fal dźwiękowych w próżni. </t>
  </si>
  <si>
    <t>Zestaw kolb stożkowych - 4 szt. w zestawie</t>
  </si>
  <si>
    <t xml:space="preserve">Kolby stożkowe (kolby Erlenmayera) z wąską szyją wykonane z borokrzemianowego szkła o pojemności 250 ml. </t>
  </si>
  <si>
    <t xml:space="preserve">Kompas </t>
  </si>
  <si>
    <t>Kompas zamykany z igłą zawieszoną w płynie i przyrządami celowniczymi. Średnica min 5 cm.</t>
  </si>
  <si>
    <t>Zestaw korków gumowy do kolby stożkowej - w zestawie 6 szt.</t>
  </si>
  <si>
    <t>Korek gumowy dopasowany do kolb stożkowych opisanych powyżej.</t>
  </si>
  <si>
    <t>Krążek barw Newtona</t>
  </si>
  <si>
    <t>Wprawiany w ruch za pomocą ręcznej wirownicy z korbką. Średnica minimum 17 cm.</t>
  </si>
  <si>
    <t>Latarka dynamo</t>
  </si>
  <si>
    <t>Latarka napędzana siłą mięśni. Obudowa transparentna umożlwiająca widoczność działania obwodu.</t>
  </si>
  <si>
    <t>Lornetka uczniowska</t>
  </si>
  <si>
    <t>Lornetka metalowa w gumowej oprawie. Pole widzenia od minim. 100 m do max. 1000 m.</t>
  </si>
  <si>
    <t xml:space="preserve">Lupa okularowa </t>
  </si>
  <si>
    <t>Powiększenie - 10x. Składana, w obudowie.</t>
  </si>
  <si>
    <t xml:space="preserve">Lupa plastikowa </t>
  </si>
  <si>
    <t>Lupa o 3 rodzajach powiększeniach: 2x, 6x i 8x. Wykonana z trwałego materiału.</t>
  </si>
  <si>
    <t xml:space="preserve">Lupa szklana </t>
  </si>
  <si>
    <t>Szklana lupa o powiększeniu 3x. W oprawie i z rączką wykonaną z trwałego materiału.</t>
  </si>
  <si>
    <t>Łyżeczka do spalań</t>
  </si>
  <si>
    <t>Z ochronnym gumowym lub korkowym kołnierzem.</t>
  </si>
  <si>
    <t>Łyżko-szpatułka</t>
  </si>
  <si>
    <t>Metalowa łyżka z płaskim prostokątnym końcem do nabierania, odmierzania i rozdrabniania materiałów sypkich.</t>
  </si>
  <si>
    <t>Magnes podkowiasty</t>
  </si>
  <si>
    <t>O długości 10 cm ze zworą.</t>
  </si>
  <si>
    <t>Zestaw magnesów neodymowych - 10 szt. w zestawie</t>
  </si>
  <si>
    <t>W kształcie walca o średnicy min 10 mm i wysokości min 4 mm.</t>
  </si>
  <si>
    <t>Zestaw magnesów sztabkowych - 2 szt. w zestawie</t>
  </si>
  <si>
    <t>Każdy magnes o długości 8 cm powleczony materiałem zapobiegającym zbyt szybkiej utracie cech magnetycznych.</t>
  </si>
  <si>
    <t>Zestaw doświadczalny z zakresu magnetyzmu kuli ziemskiej</t>
  </si>
  <si>
    <t>Zestaw składa się z modelu kuli ziemskiej z umieszczonym wewnątrz magnesem oraz z dwubiegunowego magnesu 3-wymiarowego z rączką.</t>
  </si>
  <si>
    <t>Zestaw map ściennych - w zestawie 7 map o różnej tematyce</t>
  </si>
  <si>
    <t>Mikroskop cyfrowy nauczycielski</t>
  </si>
  <si>
    <t xml:space="preserve">Mikroskop ręczny </t>
  </si>
  <si>
    <t>Mikroskop stereoskopowy nauczycielski</t>
  </si>
  <si>
    <t>Mikroskop stereoskopowy uczniowski</t>
  </si>
  <si>
    <t xml:space="preserve">Mikroskop szkolny </t>
  </si>
  <si>
    <t>Zestaw preparatów mikroskopowych</t>
  </si>
  <si>
    <t>Minimum 25 szt. różnych preparatów mikroskopowych komórek i tkanek zwierzęcych.</t>
  </si>
  <si>
    <t>Model do nauki higieny jamy ustnej</t>
  </si>
  <si>
    <t>Demonstracyjny model szczęki przeznaczony do nauki higieny jamy ustnej, model powiększony w stosunku do naturalnych rozmiarów minimum 2x.</t>
  </si>
  <si>
    <t>Model do demonstracji siły odśrodkowej</t>
  </si>
  <si>
    <t>Model do prowadzenia doświadczeń dla/przez uczniów klas IV - VIII szkoły podstawowej.</t>
  </si>
  <si>
    <t>Model szkieletu człowieka</t>
  </si>
  <si>
    <t>Szkielet wykonany z trwałego materiału, naturalnej wielkości, na stojaku z kółkami. Wysokość minimum 170 cm.</t>
  </si>
  <si>
    <t xml:space="preserve">Multimedialny atlas przyrodniczy </t>
  </si>
  <si>
    <t>Program multimedialny zawierający plansze edukacyjne zgodny z podstawą programowa dla klas IV - VIII szkół podstawowych. Umożlwiający pracę przy wykorzystaniu tablicy interaktywnej, licencja sieciowa wielostanowiskowa, wieczysta bez limitu liczby użytkowników.</t>
  </si>
  <si>
    <t>Model obiegu wody w przyrodzie</t>
  </si>
  <si>
    <t>Model wykonany z trwałego tworzywa umożlwiający prowadzenie obserwacji w skali mini obiegu wody w przyrodzie. Model umożlwiający realizację doświadczeń dla/przez uczniów.</t>
  </si>
  <si>
    <t>Opiłki metalowe do badania pola magnetycznego.</t>
  </si>
  <si>
    <t>Opakowanie typu "solniczka", waga opiłków minimum 225 g.</t>
  </si>
  <si>
    <t>Pakiet do kolorymetrycznego określania poziomu pH gleby</t>
  </si>
  <si>
    <t>Pakiet zawiera minimum 50 ml roztworu wskaźnikowego, skalę kolorymetryczną i transparentne fiolki do próbek testowych.</t>
  </si>
  <si>
    <t>Palnik alkoholowy</t>
  </si>
  <si>
    <t>Palnik o pojemności minimum 100 ml, szklany z knotem.</t>
  </si>
  <si>
    <t>Pałeczka elektrostatyczna</t>
  </si>
  <si>
    <t>Wykonana z akrylu o długości minimum 30 cm.</t>
  </si>
  <si>
    <t xml:space="preserve">Paski wskaźnikowe pH </t>
  </si>
  <si>
    <t>Paski wskaźnikowe w rolce o długości minimum 5 metrów, w pojemniku z prezentacją odczytu 14 stopniowej skali pH.</t>
  </si>
  <si>
    <t>Zestaw pipet Pasteura - 10 szt. w zestawie</t>
  </si>
  <si>
    <t>Wykonane z trwałego materiału o pojemności 3 ml.</t>
  </si>
  <si>
    <t>Zestaw plansz ściennych - w zestawie 10 szt. o różnej tematyce</t>
  </si>
  <si>
    <t>Zestaw do demonstracji prawa Hooke`a</t>
  </si>
  <si>
    <t>Zestaw do prowadzenia doświadczeń dla/przez uczniów klas IV - VIII szkół podstawowych.</t>
  </si>
  <si>
    <t>Zestaw magnesów i opiłków metali - 10 kompletów w zestawie</t>
  </si>
  <si>
    <t>Zestaw składa się z 10 par magnesów sztabkowych o wymiarach min. 14x10x50 mm oraz 10 pudełek z opiłkami.</t>
  </si>
  <si>
    <t>Pudełko plastikowe na preparaty mikroskopowe</t>
  </si>
  <si>
    <t>Pudełko wykonane z trwałego materiału do przechowywania minimum 10 maks. 25 preparatów mikroskopowych.</t>
  </si>
  <si>
    <t>Pudełko do obserwacji okazów (I)</t>
  </si>
  <si>
    <t>Pojemnik z wbudowanymi w pokrywkę minimum 2 lupami dającymi powiększenie 2x i 4x. W pokrywce muszą znajdować się otwory wentylacyjne. Przestrzeń pod pudełkiem głównym z odchylaną lupą boczną oraz umieszczonym ukośnie lustrem – umożliwia to oglądanie okazu z boku oraz od dołu.</t>
  </si>
  <si>
    <t>Pudełko do obserwacji okazów (II)</t>
  </si>
  <si>
    <t>Pojemnik z wbudowanymi w pokrywkę minimum 2 lupami dającymi powiększenie 2x i 4x. W pokrywce muszą znajdować się otwory wentylacyjne.</t>
  </si>
  <si>
    <t>Gry dydaktyczne - różne rodzaje</t>
  </si>
  <si>
    <t>Zestaw 4 różnych tematycznie gier planszowych lub puzzli edukacyjnych, których elementy są wykonane z trwałego tworzywa. Tematyka gier/puzzli musi być dostosowane do podstawy programowej klas IV-VIII szkół podstawowych.</t>
  </si>
  <si>
    <t>Model do prezentacji procesu powstawania uskoków</t>
  </si>
  <si>
    <t>Zestaw do prezentacji dla/przez uczniów klas IV - VIII szkół podstawowych.</t>
  </si>
  <si>
    <t>Model równi pochyłej</t>
  </si>
  <si>
    <t>Zestaw podłoży do badania tarcia - zestaw minimum 3 różnych podłoży</t>
  </si>
  <si>
    <t>Sączki laboratoryjne</t>
  </si>
  <si>
    <t>Pakowane po 100 szt.</t>
  </si>
  <si>
    <t>Zestaw klasowy do segregacji odpadów</t>
  </si>
  <si>
    <t>Zestaw pozwalający na teoretyczne omówienie i praktyczne przećwiczenie prawidłowej segregacji odpadów.</t>
  </si>
  <si>
    <t>Zestaw sprężyn - w zestawie 12 szt. różnych sprężyn</t>
  </si>
  <si>
    <t>Zestaw 12 różnych sprężyn zakończonych po obu stronach zawieszkami umożliwiający przeprowadzanie eksperymentów i doświadczeń z zakresu sprężystości.</t>
  </si>
  <si>
    <t>Zewnętrzna stacja pogody</t>
  </si>
  <si>
    <t>Stacja pogody wykonana z trwałego materiału wyposażona minimum w: wiatromierz z łopatkami kierunkowymi symbolami stron świata, deszczomierz, termometr oraz zegar słoneczny.</t>
  </si>
  <si>
    <t>Stacja pogody ścienna</t>
  </si>
  <si>
    <t>Stacja pogody wykonana z trwałego materiału wyposażona minimum w: termometr, higrometr i barometr.</t>
  </si>
  <si>
    <t>Stojak nad palnik alkoholowy</t>
  </si>
  <si>
    <t>Stojak ze stali nierdzewnej z siatką do stawiania naczyń laboratoryjnych i krążkiem ceramicznym pośrodku.</t>
  </si>
  <si>
    <t xml:space="preserve">Stoper elektroniczny </t>
  </si>
  <si>
    <t>Stoper elektroniczny wyświetlający: godziny, minuty i sekundy oraz dni i miesiące, z sygnalizacją dźwiękowa o dokładność: 1/100 sekundy.</t>
  </si>
  <si>
    <t>Strzykawka 10 ml</t>
  </si>
  <si>
    <t>Jednorazowa strzykawka o pojemności 10 ml, z podziałką.</t>
  </si>
  <si>
    <t>Strzykawka 5 ml</t>
  </si>
  <si>
    <t>Jednorazowa strzykawka o pojemności 5 ml, z podziałką.</t>
  </si>
  <si>
    <t>Szalka Petriego</t>
  </si>
  <si>
    <t>Wykonana ze szkła borokrzemianowego.</t>
  </si>
  <si>
    <t xml:space="preserve">Szczypce laboratoryjne </t>
  </si>
  <si>
    <t>Wykonane z trwałego materiału, o długości minim 200 mm max. 250 mm.</t>
  </si>
  <si>
    <t>Zestaw szkieletów zwierząt - 4 różne w zestawie</t>
  </si>
  <si>
    <t>Szkiełko nakrywkowe - 100 szt. w opakowaniu</t>
  </si>
  <si>
    <t>Szkiełko nakrywkowe do wykonywania preparatów mikroskopowych.</t>
  </si>
  <si>
    <t>Szkiełko podstawowe - 100 szt. w opakowaniu</t>
  </si>
  <si>
    <t>Szkiełko podstawowe do wykonywania preparatów mikroskopowych.</t>
  </si>
  <si>
    <t>Szkiełko zegarkowe - 10 szt. w opakowaniu</t>
  </si>
  <si>
    <t>O średnicy 75 mm.</t>
  </si>
  <si>
    <t xml:space="preserve">Szpatułka dwustronna </t>
  </si>
  <si>
    <t>Metalowa szpatułka z jednym końcem prostym i z drugim zagiętym.</t>
  </si>
  <si>
    <t xml:space="preserve">Taśma miernicza </t>
  </si>
  <si>
    <t>Wysuwana z obudowy o długości 20 m.</t>
  </si>
  <si>
    <t>Termometr z higrometrem</t>
  </si>
  <si>
    <t>W trwałej obudowie, umożlwiający pomiar temperatury i wilgotności powietrza. Zakres pomiarowy wilgotności od 10% do 99%, temperatury od -10st. C do 50 st. C.</t>
  </si>
  <si>
    <t>Termometr zaokienny</t>
  </si>
  <si>
    <t>W trwałej obudowie z elementem mocującym. Zakres pomiaru temperatury od -40 st. C do +50 st. C.</t>
  </si>
  <si>
    <t>Model układu słonecznego</t>
  </si>
  <si>
    <t xml:space="preserve">Model demonstracyjny wykonany z trwałego tworzywa, łatwy do przechowywania, możliwość podwieszenia np. do sufitu lub innego elementu sali dydaktycznej. W zestawie znajdować się będzie 11 brył/piłek prezentujących Słońce, Ziemię, Księżyc i pozostałe planety układu. Najmniejszy z modeli wchodzących w skąd zestawu powinien mieć wielkość 20 cm. Wszystkie elementy powinny odzwierciedlać rzeczywiste różnice w wielkości poszczególnych planet. </t>
  </si>
  <si>
    <t>Przenośna waga elektroniczna</t>
  </si>
  <si>
    <t>Przenośna elektroniczna waga tzw. wersja kieszonkowa. W obudowie, skala pomiaru od 0,1 g do 150 g, funkcja tarowania, zasilana bateriami.</t>
  </si>
  <si>
    <t>Zestaw do budowania podstawowych obwodów elektrycznych, szeregowych i równoległych</t>
  </si>
  <si>
    <t xml:space="preserve">Zestaw do badania powietrza </t>
  </si>
  <si>
    <t>Przenośny zestaw do badania powietrza atmosferycznego w terenie i w pracowni szkolnej. Zestaw do prezentacji dla/przez uczniów klas IV - VIII szkół podstawowych. Zestaw zapakowany w przenośną walizkę, zawierający karty pracy dla uczniów lub przewodnik dla nauczyciela.</t>
  </si>
  <si>
    <t>Zestaw zlewek miarowych - 4 szt. w zestawie</t>
  </si>
  <si>
    <t>Zlewki borokrzemianowe o pojemności 50 ml.</t>
  </si>
  <si>
    <t>Zlewka-czerpak</t>
  </si>
  <si>
    <t>Zlewka wykonana z trwałego tworzywa o pojemności 1000 ml, która może pełnić rolę czerpaka. Do zlewki dołączony zacisk o regulowanym kącie umożlwiający mocowanie na drążku teleskopowym.</t>
  </si>
  <si>
    <t>Zestaw 6 różnych cylindrów wykonanych z metali i ich stopów</t>
  </si>
  <si>
    <t>Zestaw 6 cylindrów wykonanych np. z: aluminium, miedzi, ołowiu, mosiądzu, żelaza, cynku. Wszystkie posiadają jednakowy ciężar i średnica walca.</t>
  </si>
  <si>
    <t>Zestaw do demonstracji i doświadczeń z zakresu energii słonecznej</t>
  </si>
  <si>
    <t>Zestaw do demonstracji i doświadczeń dla/przez uczniów klas IV - VIII szkół podstawowych umożliwiające realizację zadań z zakresu energii słonecznej, promieniowania cieplnego, działania fotoogniwa, filtrowania światła i inne.</t>
  </si>
  <si>
    <t>Zestaw do demonstracji i doświadczeń z zakresu przewodnictwa cieplnego</t>
  </si>
  <si>
    <t>Zestaw do demonstracji i doświadczeń dla/przez uczniów klas IV - VIII szkół podstawowych umożliwiające realizację zadań z zakresu przewodnictwa cieplnego.</t>
  </si>
  <si>
    <t>Zestaw do demonstracji i doświadczeń z zakresu elektrostatyki</t>
  </si>
  <si>
    <t>Zestaw do demonstracji i doświadczeń dla/przez uczniów klas IV - VIII szkół podstawowych umożliwiające realizację zadań z zakresu elektrostatyki.</t>
  </si>
  <si>
    <t>Zestaw do demonstracji i doświadczeń z zakresu zjawisk optycznych</t>
  </si>
  <si>
    <t>Zestaw do demonstracji i doświadczeń dla/przez uczniów klas IV - VIII szkół podstawowych umożliwiające realizację zadań z zakresu zjawisk optycznych.</t>
  </si>
  <si>
    <t>Zestaw ma umożliwić testowanie stopnia biodegradowalności materiałów zawartych w zestawie, jak też innych materiałów na co dzień używanych przez uczniów. W skład zestawu wejdą m.in.:
pojemniki testowe z otworami wentylacyjnymi – minim. 6 szt.
ramki do pojemników testowych – minimum 6 szt.
pęseta do przenoszenia próbek – minimum 1 szt.
torba biodegradowalna na zakupy – minimum 1 szt.
folia celulozowa – minimum 1 szt.
komposter  – minimum 1 szt. (100 ml)
próbki metalu: co najmniej 3 rodzaje po 3 szt.
wzór karty obserwacji – minimum 1 szt.</t>
  </si>
  <si>
    <t>Zestaw map ściennych o podwyższonej wytrzymałości, oprawionych w drewniane półwałki z zawieszeniem sznurkowym. W skład zestawu wchodzą mapy o następującej tematyce:
1. Mapa ścienna administracyjna woj. dolnośląskie
2. Dwustronna mapa Europy fizyczna z elementami ekologii  i polityczna
3. Mapa ścienna prezentująca najważniejsze formy ochrony przyrody w Polsce
4. Dwustronna mapa Polski ogólnogeograficzna i z podziałem administracyjnym
5. Dwustronna mapa krajoznawcza Polski prezentująca historię i kulturę oraz przyrodę
6. Mapa geologiczna Polski
7. Mapa ogólnogeograficzna Świata</t>
  </si>
  <si>
    <t>Minimalne parametry mikroskopu:
1. podświetlenie LED,
2. płynna regulacją ostrości,
3. powiększenie: 20x,40x,
4. zasilanie bateryjne.
Gwarancja: 2 lata</t>
  </si>
  <si>
    <t>Minimalne parametry mikroskopu:
1. okulary szerokopolowe WF10x/20 z muszlami ocznymi oraz regulacją dioptrii na jednym okularze;
2. rozstaw okularów (in. odległości pomiędzy źrenicami obserwatora): 55-75 mm
3. obiektyw: 2x
4. powiększenie: 20x
5. pole widzenia: 10 mm
6. podstawa-stolik wyposażona w sprężynujące łapki do mocowania preparatu
Okres gwarancji: 5 lat.</t>
  </si>
  <si>
    <t xml:space="preserve">Minimalne parametry mikroskopu:
1. powiększenie od 40x do 400x
2. szerokopolowy okular WF 10x oraz obiektywy 4x, 10x i 40x
3. wbudowana tarcza obrotowa z 6 różnymi regulująca ilość światła przechodzącego przez kondensor
4. wbudowane oświetlenie górne
5. zasilanie bateryjne
Okres gwarancji: 2 lata.
</t>
  </si>
  <si>
    <t>Zestaw plansz ściennych dwustronnie foliowanych z zawieszką.
Tematyka plansz:
1. Rodzaje odpadów oraz prawidłowy sposób ich segregacji
2. Chmury i ich rodzaje
3. Zasady zdrowego odżywiania
4. Układ okresowy pierwiastków
5. Ekosystem zbiornika wodnego
6. Ekosystem lasu
7. Ekosystem łąki/pola.
8. Rozszczepienie światła białego oraz mieszanie barw
9. Skala porostowa
10. Narządy zmysłów</t>
  </si>
  <si>
    <t>Szkielety wykonane z trwałego tworzywa, zatopione w przezroczystym bloku z tworzywa sztucznego.
Rodzaje szkieletów w zestawie:
1. szkielet płaza,
2. szkielet ryby,
3. szkielet gada lub ptaka,
4. szkielet małego ssaka.</t>
  </si>
  <si>
    <t>Minimalne parametry mikroskopu:
1. okulary WF10x/20 mm
2. regulacja dioptrii na obydwu okularach,
3. nachylenie okularów: 45°
4. Możliwość podłączania kamery mikroskopowej lub aparatu fotograficznego
5. głowica trójokularowa: obrotowa 360°
6. obiektywy:  1x…4,5x zoom
7. powiększenie: 10x…45x
8. pole widzenia:  od 28,5 mm do 4,5 mm
9. odległość roboczamin. 90 mm
10. podświetlenia dolne i górne
Okres gwarancji: 5 lat.</t>
  </si>
  <si>
    <t>Minimalne parametry mikroskopu:
1. wbudowana kamera cyfrowa min. 3 Mpix
2. okular szerokopolowy WF10x/18 mm ze wskaźnikiem
3. nachylenie okularu: 45°
4. głowica monokularowa obrotowa 360°
5. tarcza rewolwerowa 4-gniazdowa
6. obiektywy achromatyczne DIN:  4x N.A. 0.10,  10x N.A. 0.25,  S40x N.A. 0.65
7. powiększenia: 40x, 100x, 400x
8. ustawianie ostrości obrazu: śruba makro- i mikrometryczna,  
9. podświetlenie
10. kondensor Abbego N.A. 0.65
11. zasilanie 230V
Okres gwarancji: 5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</si>
</sst>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0&quot; &quot;[$zł-415];[Red]&quot;-&quot;#,##0.00&quot; &quot;[$zł-415]"/>
    <numFmt numFmtId="166" formatCode="#,##0;[Red]#,##0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FFFFFF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5" fontId="1" fillId="0" borderId="0"/>
    <xf numFmtId="165" fontId="13" fillId="0" borderId="0"/>
    <xf numFmtId="165" fontId="12" fillId="0" borderId="0"/>
    <xf numFmtId="165" fontId="14" fillId="5" borderId="16"/>
    <xf numFmtId="165" fontId="15" fillId="6" borderId="17"/>
    <xf numFmtId="165" fontId="17" fillId="0" borderId="0"/>
    <xf numFmtId="165" fontId="19" fillId="8" borderId="11" applyProtection="0"/>
    <xf numFmtId="165" fontId="16" fillId="0" borderId="0" applyBorder="0" applyProtection="0"/>
    <xf numFmtId="165" fontId="16" fillId="0" borderId="0"/>
    <xf numFmtId="165" fontId="18" fillId="7" borderId="10" applyProtection="0"/>
    <xf numFmtId="165" fontId="20" fillId="0" borderId="0" applyNumberFormat="0" applyBorder="0" applyProtection="0">
      <alignment horizontal="center"/>
    </xf>
    <xf numFmtId="165" fontId="20" fillId="0" borderId="0" applyNumberFormat="0" applyBorder="0" applyProtection="0">
      <alignment horizontal="center" textRotation="90"/>
    </xf>
    <xf numFmtId="165" fontId="21" fillId="0" borderId="0" applyNumberFormat="0" applyBorder="0" applyProtection="0"/>
    <xf numFmtId="165" fontId="21" fillId="0" borderId="0" applyBorder="0" applyProtection="0"/>
    <xf numFmtId="165" fontId="16" fillId="0" borderId="0"/>
    <xf numFmtId="165" fontId="19" fillId="9" borderId="11" applyProtection="0"/>
    <xf numFmtId="165" fontId="15" fillId="6" borderId="17" applyProtection="0"/>
    <xf numFmtId="9" fontId="1" fillId="0" borderId="0" applyFont="0" applyFill="0" applyBorder="0" applyAlignment="0" applyProtection="0"/>
    <xf numFmtId="165" fontId="15" fillId="6" borderId="22" applyProtection="0"/>
    <xf numFmtId="165" fontId="14" fillId="5" borderId="21"/>
    <xf numFmtId="165" fontId="15" fillId="6" borderId="22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" fontId="0" fillId="0" borderId="0" xfId="0" applyNumberFormat="1"/>
    <xf numFmtId="44" fontId="0" fillId="0" borderId="2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3" borderId="2" xfId="1" applyFont="1" applyFill="1" applyBorder="1" applyAlignment="1">
      <alignment horizontal="left" vertical="center" wrapText="1"/>
    </xf>
    <xf numFmtId="0" fontId="5" fillId="0" borderId="8" xfId="2" applyBorder="1" applyProtection="1"/>
    <xf numFmtId="0" fontId="5" fillId="0" borderId="1" xfId="2" applyBorder="1" applyProtection="1"/>
    <xf numFmtId="0" fontId="5" fillId="0" borderId="0" xfId="2" applyProtection="1"/>
    <xf numFmtId="0" fontId="5" fillId="0" borderId="9" xfId="2" applyBorder="1" applyProtection="1"/>
    <xf numFmtId="0" fontId="5" fillId="0" borderId="0" xfId="2" applyBorder="1" applyProtection="1"/>
    <xf numFmtId="0" fontId="0" fillId="0" borderId="0" xfId="0" applyProtection="1"/>
    <xf numFmtId="1" fontId="0" fillId="0" borderId="0" xfId="0" applyNumberFormat="1" applyProtection="1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44" fontId="0" fillId="0" borderId="0" xfId="0" applyNumberFormat="1" applyProtection="1"/>
    <xf numFmtId="0" fontId="7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wrapText="1"/>
    </xf>
    <xf numFmtId="2" fontId="0" fillId="3" borderId="2" xfId="0" applyNumberForma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" fontId="6" fillId="0" borderId="4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44" fontId="0" fillId="3" borderId="13" xfId="1" applyFont="1" applyFill="1" applyBorder="1" applyAlignment="1">
      <alignment horizontal="left" vertical="center" wrapText="1"/>
    </xf>
    <xf numFmtId="44" fontId="0" fillId="0" borderId="13" xfId="1" applyFont="1" applyBorder="1" applyAlignment="1">
      <alignment horizontal="left" vertical="center" wrapText="1"/>
    </xf>
    <xf numFmtId="2" fontId="0" fillId="3" borderId="13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right" vertical="center" wrapText="1"/>
    </xf>
    <xf numFmtId="44" fontId="0" fillId="0" borderId="14" xfId="1" applyFont="1" applyBorder="1" applyAlignment="1">
      <alignment horizontal="left" vertical="center" wrapText="1"/>
    </xf>
    <xf numFmtId="44" fontId="0" fillId="0" borderId="15" xfId="0" applyNumberFormat="1" applyBorder="1"/>
    <xf numFmtId="2" fontId="0" fillId="0" borderId="2" xfId="0" applyNumberFormat="1" applyFill="1" applyBorder="1" applyAlignment="1">
      <alignment horizontal="center" vertical="center" wrapText="1"/>
    </xf>
    <xf numFmtId="44" fontId="0" fillId="0" borderId="13" xfId="1" applyFont="1" applyFill="1" applyBorder="1" applyAlignment="1">
      <alignment horizontal="left" vertical="center" wrapText="1"/>
    </xf>
    <xf numFmtId="166" fontId="10" fillId="4" borderId="2" xfId="4" applyNumberFormat="1" applyFont="1" applyFill="1" applyBorder="1" applyAlignment="1">
      <alignment horizontal="center" vertical="center"/>
    </xf>
    <xf numFmtId="166" fontId="10" fillId="4" borderId="18" xfId="4" applyNumberFormat="1" applyFont="1" applyFill="1" applyBorder="1" applyAlignment="1">
      <alignment horizontal="center" vertical="center"/>
    </xf>
    <xf numFmtId="166" fontId="10" fillId="4" borderId="19" xfId="4" applyNumberFormat="1" applyFont="1" applyFill="1" applyBorder="1" applyAlignment="1">
      <alignment horizontal="center" vertical="center"/>
    </xf>
    <xf numFmtId="166" fontId="10" fillId="4" borderId="20" xfId="4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</xf>
    <xf numFmtId="0" fontId="22" fillId="2" borderId="2" xfId="0" applyFont="1" applyFill="1" applyBorder="1" applyAlignment="1">
      <alignment vertical="center" wrapText="1"/>
    </xf>
  </cellXfs>
  <cellStyles count="25">
    <cellStyle name="Excel Built-in Explanatory Text" xfId="20"/>
    <cellStyle name="Excel Built-in Explanatory Text 2" xfId="22"/>
    <cellStyle name="Excel Built-in Input" xfId="7"/>
    <cellStyle name="Excel Built-in Input 2" xfId="13"/>
    <cellStyle name="Excel Built-in Input 3" xfId="23"/>
    <cellStyle name="Excel Built-in Normal" xfId="5"/>
    <cellStyle name="Excel Built-in Normal 2" xfId="12"/>
    <cellStyle name="Excel Built-in Normal 3" xfId="11"/>
    <cellStyle name="Excel Built-in Output" xfId="8"/>
    <cellStyle name="Excel Built-in Output 2" xfId="10"/>
    <cellStyle name="Excel Built-in Output 3" xfId="24"/>
    <cellStyle name="Heading" xfId="14"/>
    <cellStyle name="Heading1" xfId="15"/>
    <cellStyle name="Normalny" xfId="0" builtinId="0"/>
    <cellStyle name="Normalny 2" xfId="2"/>
    <cellStyle name="Normalny 2 2" xfId="6"/>
    <cellStyle name="Normalny 3" xfId="9"/>
    <cellStyle name="Normalny 4" xfId="18"/>
    <cellStyle name="Normalny 5" xfId="4"/>
    <cellStyle name="Procentowy 2" xfId="21"/>
    <cellStyle name="Result" xfId="16"/>
    <cellStyle name="Result2" xfId="17"/>
    <cellStyle name="Tekst objaśnienia 2" xfId="19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Normal="100" workbookViewId="0">
      <pane ySplit="4" topLeftCell="A47" activePane="bottomLeft" state="frozen"/>
      <selection activeCell="C36" sqref="C36"/>
      <selection pane="bottomLeft" activeCell="C50" sqref="C50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10.625" customWidth="1"/>
    <col min="5" max="5" width="11.875" customWidth="1"/>
    <col min="6" max="6" width="12" customWidth="1"/>
    <col min="7" max="7" width="10.25" style="3" bestFit="1" customWidth="1"/>
    <col min="8" max="8" width="11.875" style="3" customWidth="1"/>
    <col min="9" max="9" width="12.25" customWidth="1"/>
    <col min="10" max="10" width="12.125" bestFit="1" customWidth="1"/>
  </cols>
  <sheetData>
    <row r="1" spans="1:10" s="9" customFormat="1" ht="15">
      <c r="A1" s="7"/>
      <c r="B1" s="8"/>
      <c r="C1" s="45"/>
      <c r="D1" s="45"/>
      <c r="E1" s="45"/>
      <c r="F1" s="45"/>
      <c r="G1" s="45"/>
      <c r="H1" s="45"/>
      <c r="I1" s="45"/>
      <c r="J1" s="45"/>
    </row>
    <row r="2" spans="1:10" s="9" customFormat="1" ht="23.25">
      <c r="A2" s="10"/>
      <c r="B2" s="11"/>
      <c r="C2" s="46" t="s">
        <v>13</v>
      </c>
      <c r="D2" s="46"/>
      <c r="E2" s="46"/>
      <c r="F2" s="46"/>
      <c r="G2" s="46"/>
      <c r="H2" s="46"/>
      <c r="I2" s="46"/>
      <c r="J2" s="46"/>
    </row>
    <row r="3" spans="1:10" s="9" customFormat="1" ht="15.75" thickBot="1">
      <c r="A3" s="10"/>
      <c r="B3" s="11"/>
      <c r="C3" s="20"/>
      <c r="D3" s="47"/>
      <c r="E3" s="47"/>
      <c r="F3" s="47"/>
      <c r="G3" s="21"/>
      <c r="H3" s="21"/>
      <c r="I3" s="21"/>
      <c r="J3" s="21"/>
    </row>
    <row r="4" spans="1:10" ht="38.25">
      <c r="A4" s="25" t="s">
        <v>0</v>
      </c>
      <c r="B4" s="26" t="s">
        <v>1</v>
      </c>
      <c r="C4" s="27" t="s">
        <v>2</v>
      </c>
      <c r="D4" s="27" t="s">
        <v>3</v>
      </c>
      <c r="E4" s="28" t="s">
        <v>4</v>
      </c>
      <c r="F4" s="28" t="s">
        <v>5</v>
      </c>
      <c r="G4" s="29" t="s">
        <v>6</v>
      </c>
      <c r="H4" s="29" t="s">
        <v>11</v>
      </c>
      <c r="I4" s="28" t="s">
        <v>7</v>
      </c>
      <c r="J4" s="30" t="s">
        <v>8</v>
      </c>
    </row>
    <row r="5" spans="1:10" s="2" customFormat="1" ht="25.5">
      <c r="A5" s="14">
        <v>1</v>
      </c>
      <c r="B5" s="18" t="s">
        <v>14</v>
      </c>
      <c r="C5" s="18" t="s">
        <v>15</v>
      </c>
      <c r="D5" s="15">
        <f>'SP 63'!D5+'SP 108'!D5</f>
        <v>2</v>
      </c>
      <c r="E5" s="6"/>
      <c r="F5" s="4">
        <f t="shared" ref="F5" si="0">E5*D5</f>
        <v>0</v>
      </c>
      <c r="G5" s="22"/>
      <c r="H5" s="17">
        <f>J5-F5</f>
        <v>0</v>
      </c>
      <c r="I5" s="4">
        <f>E5*G5%+E5</f>
        <v>0</v>
      </c>
      <c r="J5" s="5">
        <f>I5*D5</f>
        <v>0</v>
      </c>
    </row>
    <row r="6" spans="1:10" s="2" customFormat="1" ht="63.75">
      <c r="A6" s="14">
        <v>2</v>
      </c>
      <c r="B6" s="18" t="s">
        <v>16</v>
      </c>
      <c r="C6" s="18" t="s">
        <v>17</v>
      </c>
      <c r="D6" s="15">
        <f>'SP 63'!D6+'SP 108'!D6</f>
        <v>4</v>
      </c>
      <c r="E6" s="6"/>
      <c r="F6" s="4">
        <f t="shared" ref="F6:F48" si="1">E6*D6</f>
        <v>0</v>
      </c>
      <c r="G6" s="22"/>
      <c r="H6" s="17">
        <f t="shared" ref="H6:H48" si="2">J6-F6</f>
        <v>0</v>
      </c>
      <c r="I6" s="4">
        <f t="shared" ref="I6:I48" si="3">E6*G6%+E6</f>
        <v>0</v>
      </c>
      <c r="J6" s="5">
        <f t="shared" ref="J6:J48" si="4">I6*D6</f>
        <v>0</v>
      </c>
    </row>
    <row r="7" spans="1:10" s="2" customFormat="1" ht="25.5">
      <c r="A7" s="14">
        <v>3</v>
      </c>
      <c r="B7" s="18" t="s">
        <v>18</v>
      </c>
      <c r="C7" s="18" t="s">
        <v>19</v>
      </c>
      <c r="D7" s="15">
        <f>'SP 63'!D7+'SP 108'!D7</f>
        <v>2</v>
      </c>
      <c r="E7" s="6"/>
      <c r="F7" s="4">
        <f t="shared" si="1"/>
        <v>0</v>
      </c>
      <c r="G7" s="22"/>
      <c r="H7" s="17">
        <f t="shared" si="2"/>
        <v>0</v>
      </c>
      <c r="I7" s="4">
        <f t="shared" si="3"/>
        <v>0</v>
      </c>
      <c r="J7" s="5">
        <f t="shared" si="4"/>
        <v>0</v>
      </c>
    </row>
    <row r="8" spans="1:10" s="2" customFormat="1" ht="25.5">
      <c r="A8" s="14">
        <v>4</v>
      </c>
      <c r="B8" s="18" t="s">
        <v>20</v>
      </c>
      <c r="C8" s="18" t="s">
        <v>21</v>
      </c>
      <c r="D8" s="15">
        <f>'SP 63'!D8+'SP 108'!D8</f>
        <v>2</v>
      </c>
      <c r="E8" s="6"/>
      <c r="F8" s="4">
        <f t="shared" si="1"/>
        <v>0</v>
      </c>
      <c r="G8" s="22"/>
      <c r="H8" s="17">
        <f t="shared" si="2"/>
        <v>0</v>
      </c>
      <c r="I8" s="4">
        <f t="shared" si="3"/>
        <v>0</v>
      </c>
      <c r="J8" s="5">
        <f t="shared" si="4"/>
        <v>0</v>
      </c>
    </row>
    <row r="9" spans="1:10" s="2" customFormat="1" ht="38.25">
      <c r="A9" s="14">
        <v>5</v>
      </c>
      <c r="B9" s="18" t="s">
        <v>22</v>
      </c>
      <c r="C9" s="18" t="s">
        <v>23</v>
      </c>
      <c r="D9" s="15">
        <f>'SP 63'!D9+'SP 108'!D9</f>
        <v>2</v>
      </c>
      <c r="E9" s="6"/>
      <c r="F9" s="4">
        <f t="shared" si="1"/>
        <v>0</v>
      </c>
      <c r="G9" s="22"/>
      <c r="H9" s="17">
        <f t="shared" si="2"/>
        <v>0</v>
      </c>
      <c r="I9" s="4">
        <f t="shared" si="3"/>
        <v>0</v>
      </c>
      <c r="J9" s="5">
        <f t="shared" si="4"/>
        <v>0</v>
      </c>
    </row>
    <row r="10" spans="1:10" s="2" customFormat="1" ht="127.5">
      <c r="A10" s="14">
        <v>6</v>
      </c>
      <c r="B10" s="18" t="s">
        <v>24</v>
      </c>
      <c r="C10" s="18" t="s">
        <v>202</v>
      </c>
      <c r="D10" s="15">
        <f>'SP 63'!D10+'SP 108'!D10</f>
        <v>2</v>
      </c>
      <c r="E10" s="6"/>
      <c r="F10" s="4">
        <f t="shared" si="1"/>
        <v>0</v>
      </c>
      <c r="G10" s="22"/>
      <c r="H10" s="17">
        <f t="shared" si="2"/>
        <v>0</v>
      </c>
      <c r="I10" s="4">
        <f t="shared" si="3"/>
        <v>0</v>
      </c>
      <c r="J10" s="5">
        <f t="shared" si="4"/>
        <v>0</v>
      </c>
    </row>
    <row r="11" spans="1:10" s="2" customFormat="1" ht="25.5">
      <c r="A11" s="14">
        <v>7</v>
      </c>
      <c r="B11" s="18" t="s">
        <v>25</v>
      </c>
      <c r="C11" s="18" t="s">
        <v>26</v>
      </c>
      <c r="D11" s="15">
        <f>'SP 63'!D11+'SP 108'!D11</f>
        <v>4</v>
      </c>
      <c r="E11" s="6"/>
      <c r="F11" s="4">
        <f t="shared" si="1"/>
        <v>0</v>
      </c>
      <c r="G11" s="22"/>
      <c r="H11" s="17">
        <f t="shared" si="2"/>
        <v>0</v>
      </c>
      <c r="I11" s="4">
        <f t="shared" si="3"/>
        <v>0</v>
      </c>
      <c r="J11" s="5">
        <f t="shared" si="4"/>
        <v>0</v>
      </c>
    </row>
    <row r="12" spans="1:10" s="2" customFormat="1" ht="38.25">
      <c r="A12" s="14">
        <v>8</v>
      </c>
      <c r="B12" s="18" t="s">
        <v>27</v>
      </c>
      <c r="C12" s="18" t="s">
        <v>28</v>
      </c>
      <c r="D12" s="15">
        <f>'SP 63'!D12+'SP 108'!D12</f>
        <v>8</v>
      </c>
      <c r="E12" s="6"/>
      <c r="F12" s="4">
        <f t="shared" si="1"/>
        <v>0</v>
      </c>
      <c r="G12" s="22"/>
      <c r="H12" s="17">
        <f t="shared" si="2"/>
        <v>0</v>
      </c>
      <c r="I12" s="4">
        <f t="shared" si="3"/>
        <v>0</v>
      </c>
      <c r="J12" s="5">
        <f t="shared" si="4"/>
        <v>0</v>
      </c>
    </row>
    <row r="13" spans="1:10" s="2" customFormat="1" ht="102">
      <c r="A13" s="14">
        <v>9</v>
      </c>
      <c r="B13" s="18" t="s">
        <v>29</v>
      </c>
      <c r="C13" s="18" t="s">
        <v>30</v>
      </c>
      <c r="D13" s="15">
        <f>'SP 63'!D13+'SP 108'!D13</f>
        <v>2</v>
      </c>
      <c r="E13" s="6"/>
      <c r="F13" s="4">
        <f t="shared" si="1"/>
        <v>0</v>
      </c>
      <c r="G13" s="22"/>
      <c r="H13" s="17">
        <f t="shared" si="2"/>
        <v>0</v>
      </c>
      <c r="I13" s="4">
        <f t="shared" si="3"/>
        <v>0</v>
      </c>
      <c r="J13" s="5">
        <f t="shared" si="4"/>
        <v>0</v>
      </c>
    </row>
    <row r="14" spans="1:10" s="2" customFormat="1" ht="63.75">
      <c r="A14" s="14">
        <v>10</v>
      </c>
      <c r="B14" s="18" t="s">
        <v>31</v>
      </c>
      <c r="C14" s="18" t="s">
        <v>32</v>
      </c>
      <c r="D14" s="15">
        <f>'SP 63'!D14+'SP 108'!D14</f>
        <v>8</v>
      </c>
      <c r="E14" s="6"/>
      <c r="F14" s="4">
        <f t="shared" si="1"/>
        <v>0</v>
      </c>
      <c r="G14" s="22"/>
      <c r="H14" s="17">
        <f t="shared" si="2"/>
        <v>0</v>
      </c>
      <c r="I14" s="4">
        <f t="shared" si="3"/>
        <v>0</v>
      </c>
      <c r="J14" s="5">
        <f t="shared" si="4"/>
        <v>0</v>
      </c>
    </row>
    <row r="15" spans="1:10" s="2" customFormat="1" ht="25.5">
      <c r="A15" s="14">
        <v>11</v>
      </c>
      <c r="B15" s="18" t="s">
        <v>33</v>
      </c>
      <c r="C15" s="18" t="s">
        <v>34</v>
      </c>
      <c r="D15" s="15">
        <f>'SP 63'!D15+'SP 108'!D15</f>
        <v>2</v>
      </c>
      <c r="E15" s="6"/>
      <c r="F15" s="4">
        <f t="shared" si="1"/>
        <v>0</v>
      </c>
      <c r="G15" s="22"/>
      <c r="H15" s="17">
        <f t="shared" si="2"/>
        <v>0</v>
      </c>
      <c r="I15" s="4">
        <f t="shared" si="3"/>
        <v>0</v>
      </c>
      <c r="J15" s="5">
        <f t="shared" si="4"/>
        <v>0</v>
      </c>
    </row>
    <row r="16" spans="1:10" s="2" customFormat="1" ht="25.5">
      <c r="A16" s="14">
        <v>12</v>
      </c>
      <c r="B16" s="18" t="s">
        <v>35</v>
      </c>
      <c r="C16" s="18" t="s">
        <v>36</v>
      </c>
      <c r="D16" s="15">
        <f>'SP 63'!D16+'SP 108'!D16</f>
        <v>2</v>
      </c>
      <c r="E16" s="6"/>
      <c r="F16" s="4">
        <f t="shared" si="1"/>
        <v>0</v>
      </c>
      <c r="G16" s="22"/>
      <c r="H16" s="17">
        <f t="shared" si="2"/>
        <v>0</v>
      </c>
      <c r="I16" s="4">
        <f t="shared" si="3"/>
        <v>0</v>
      </c>
      <c r="J16" s="5">
        <f t="shared" si="4"/>
        <v>0</v>
      </c>
    </row>
    <row r="17" spans="1:10" s="2" customFormat="1" ht="25.5">
      <c r="A17" s="14">
        <v>13</v>
      </c>
      <c r="B17" s="18" t="s">
        <v>37</v>
      </c>
      <c r="C17" s="18" t="s">
        <v>38</v>
      </c>
      <c r="D17" s="15">
        <f>'SP 63'!D17+'SP 108'!D17</f>
        <v>3</v>
      </c>
      <c r="E17" s="6"/>
      <c r="F17" s="4">
        <f t="shared" si="1"/>
        <v>0</v>
      </c>
      <c r="G17" s="22"/>
      <c r="H17" s="17">
        <f t="shared" si="2"/>
        <v>0</v>
      </c>
      <c r="I17" s="4">
        <f t="shared" si="3"/>
        <v>0</v>
      </c>
      <c r="J17" s="5">
        <f t="shared" si="4"/>
        <v>0</v>
      </c>
    </row>
    <row r="18" spans="1:10" s="2" customFormat="1" ht="25.5">
      <c r="A18" s="14">
        <v>14</v>
      </c>
      <c r="B18" s="18" t="s">
        <v>39</v>
      </c>
      <c r="C18" s="18" t="s">
        <v>40</v>
      </c>
      <c r="D18" s="15">
        <f>'SP 63'!D18+'SP 108'!D18</f>
        <v>2</v>
      </c>
      <c r="E18" s="6"/>
      <c r="F18" s="4">
        <f t="shared" si="1"/>
        <v>0</v>
      </c>
      <c r="G18" s="22"/>
      <c r="H18" s="17">
        <f t="shared" si="2"/>
        <v>0</v>
      </c>
      <c r="I18" s="4">
        <f t="shared" si="3"/>
        <v>0</v>
      </c>
      <c r="J18" s="5">
        <f t="shared" si="4"/>
        <v>0</v>
      </c>
    </row>
    <row r="19" spans="1:10" s="2" customFormat="1" ht="38.25">
      <c r="A19" s="14">
        <v>15</v>
      </c>
      <c r="B19" s="18" t="s">
        <v>41</v>
      </c>
      <c r="C19" s="18" t="s">
        <v>42</v>
      </c>
      <c r="D19" s="15">
        <f>'SP 63'!D19+'SP 108'!D19</f>
        <v>2</v>
      </c>
      <c r="E19" s="6"/>
      <c r="F19" s="4">
        <f t="shared" si="1"/>
        <v>0</v>
      </c>
      <c r="G19" s="22"/>
      <c r="H19" s="17">
        <f t="shared" si="2"/>
        <v>0</v>
      </c>
      <c r="I19" s="4">
        <f t="shared" si="3"/>
        <v>0</v>
      </c>
      <c r="J19" s="5">
        <f t="shared" si="4"/>
        <v>0</v>
      </c>
    </row>
    <row r="20" spans="1:10" s="2" customFormat="1" ht="76.5">
      <c r="A20" s="14">
        <v>16</v>
      </c>
      <c r="B20" s="18" t="s">
        <v>43</v>
      </c>
      <c r="C20" s="18" t="s">
        <v>44</v>
      </c>
      <c r="D20" s="15">
        <f>'SP 63'!D20+'SP 108'!D20</f>
        <v>4</v>
      </c>
      <c r="E20" s="6"/>
      <c r="F20" s="4">
        <f t="shared" si="1"/>
        <v>0</v>
      </c>
      <c r="G20" s="22"/>
      <c r="H20" s="17">
        <f t="shared" si="2"/>
        <v>0</v>
      </c>
      <c r="I20" s="4">
        <f t="shared" si="3"/>
        <v>0</v>
      </c>
      <c r="J20" s="5">
        <f t="shared" si="4"/>
        <v>0</v>
      </c>
    </row>
    <row r="21" spans="1:10" s="2" customFormat="1" ht="38.25">
      <c r="A21" s="14">
        <v>17</v>
      </c>
      <c r="B21" s="18" t="s">
        <v>45</v>
      </c>
      <c r="C21" s="18" t="s">
        <v>46</v>
      </c>
      <c r="D21" s="15">
        <f>'SP 63'!D21+'SP 108'!D21</f>
        <v>2</v>
      </c>
      <c r="E21" s="6"/>
      <c r="F21" s="4">
        <f t="shared" si="1"/>
        <v>0</v>
      </c>
      <c r="G21" s="22"/>
      <c r="H21" s="17">
        <f t="shared" si="2"/>
        <v>0</v>
      </c>
      <c r="I21" s="4">
        <f t="shared" si="3"/>
        <v>0</v>
      </c>
      <c r="J21" s="5">
        <f t="shared" si="4"/>
        <v>0</v>
      </c>
    </row>
    <row r="22" spans="1:10" s="2" customFormat="1" ht="51">
      <c r="A22" s="14">
        <v>18</v>
      </c>
      <c r="B22" s="18" t="s">
        <v>47</v>
      </c>
      <c r="C22" s="18" t="s">
        <v>48</v>
      </c>
      <c r="D22" s="15">
        <f>'SP 63'!D22+'SP 108'!D22</f>
        <v>2</v>
      </c>
      <c r="E22" s="6"/>
      <c r="F22" s="4">
        <f t="shared" si="1"/>
        <v>0</v>
      </c>
      <c r="G22" s="22"/>
      <c r="H22" s="17">
        <f t="shared" si="2"/>
        <v>0</v>
      </c>
      <c r="I22" s="4">
        <f t="shared" si="3"/>
        <v>0</v>
      </c>
      <c r="J22" s="5">
        <f t="shared" si="4"/>
        <v>0</v>
      </c>
    </row>
    <row r="23" spans="1:10" s="2" customFormat="1" ht="38.25">
      <c r="A23" s="14">
        <v>19</v>
      </c>
      <c r="B23" s="18" t="s">
        <v>49</v>
      </c>
      <c r="C23" s="18" t="s">
        <v>50</v>
      </c>
      <c r="D23" s="15">
        <f>'SP 63'!D23+'SP 108'!D23</f>
        <v>4</v>
      </c>
      <c r="E23" s="6"/>
      <c r="F23" s="4">
        <f t="shared" si="1"/>
        <v>0</v>
      </c>
      <c r="G23" s="22"/>
      <c r="H23" s="17">
        <f t="shared" si="2"/>
        <v>0</v>
      </c>
      <c r="I23" s="4">
        <f t="shared" si="3"/>
        <v>0</v>
      </c>
      <c r="J23" s="5">
        <f t="shared" si="4"/>
        <v>0</v>
      </c>
    </row>
    <row r="24" spans="1:10" s="2" customFormat="1" ht="38.25">
      <c r="A24" s="14">
        <v>20</v>
      </c>
      <c r="B24" s="18" t="s">
        <v>51</v>
      </c>
      <c r="C24" s="18" t="s">
        <v>52</v>
      </c>
      <c r="D24" s="15">
        <f>'SP 63'!D24+'SP 108'!D24</f>
        <v>4</v>
      </c>
      <c r="E24" s="6"/>
      <c r="F24" s="4">
        <f t="shared" si="1"/>
        <v>0</v>
      </c>
      <c r="G24" s="22"/>
      <c r="H24" s="17">
        <f t="shared" si="2"/>
        <v>0</v>
      </c>
      <c r="I24" s="4">
        <f t="shared" si="3"/>
        <v>0</v>
      </c>
      <c r="J24" s="5">
        <f t="shared" si="4"/>
        <v>0</v>
      </c>
    </row>
    <row r="25" spans="1:10" s="2" customFormat="1" ht="51">
      <c r="A25" s="14">
        <v>21</v>
      </c>
      <c r="B25" s="18" t="s">
        <v>53</v>
      </c>
      <c r="C25" s="18" t="s">
        <v>54</v>
      </c>
      <c r="D25" s="15">
        <f>'SP 63'!D25+'SP 108'!D25</f>
        <v>2</v>
      </c>
      <c r="E25" s="6"/>
      <c r="F25" s="4">
        <f t="shared" si="1"/>
        <v>0</v>
      </c>
      <c r="G25" s="22"/>
      <c r="H25" s="17">
        <f t="shared" si="2"/>
        <v>0</v>
      </c>
      <c r="I25" s="4">
        <f t="shared" si="3"/>
        <v>0</v>
      </c>
      <c r="J25" s="5">
        <f t="shared" si="4"/>
        <v>0</v>
      </c>
    </row>
    <row r="26" spans="1:10" s="2" customFormat="1" ht="38.25">
      <c r="A26" s="14">
        <v>22</v>
      </c>
      <c r="B26" s="18" t="s">
        <v>55</v>
      </c>
      <c r="C26" s="18" t="s">
        <v>56</v>
      </c>
      <c r="D26" s="15">
        <f>'SP 63'!D26+'SP 108'!D26</f>
        <v>2</v>
      </c>
      <c r="E26" s="6"/>
      <c r="F26" s="4">
        <f t="shared" si="1"/>
        <v>0</v>
      </c>
      <c r="G26" s="22"/>
      <c r="H26" s="17">
        <f t="shared" si="2"/>
        <v>0</v>
      </c>
      <c r="I26" s="4">
        <f t="shared" si="3"/>
        <v>0</v>
      </c>
      <c r="J26" s="5">
        <f t="shared" si="4"/>
        <v>0</v>
      </c>
    </row>
    <row r="27" spans="1:10" s="2" customFormat="1" ht="38.25">
      <c r="A27" s="14">
        <v>23</v>
      </c>
      <c r="B27" s="18" t="s">
        <v>57</v>
      </c>
      <c r="C27" s="18" t="s">
        <v>58</v>
      </c>
      <c r="D27" s="15">
        <f>'SP 63'!D27+'SP 108'!D27</f>
        <v>2</v>
      </c>
      <c r="E27" s="6"/>
      <c r="F27" s="4">
        <f t="shared" si="1"/>
        <v>0</v>
      </c>
      <c r="G27" s="22"/>
      <c r="H27" s="17">
        <f t="shared" si="2"/>
        <v>0</v>
      </c>
      <c r="I27" s="4">
        <f t="shared" si="3"/>
        <v>0</v>
      </c>
      <c r="J27" s="5">
        <f t="shared" si="4"/>
        <v>0</v>
      </c>
    </row>
    <row r="28" spans="1:10" s="2" customFormat="1" ht="38.25">
      <c r="A28" s="14">
        <v>24</v>
      </c>
      <c r="B28" s="18" t="s">
        <v>59</v>
      </c>
      <c r="C28" s="18" t="s">
        <v>60</v>
      </c>
      <c r="D28" s="15">
        <f>'SP 63'!D28+'SP 108'!D28</f>
        <v>2</v>
      </c>
      <c r="E28" s="6"/>
      <c r="F28" s="4">
        <f t="shared" si="1"/>
        <v>0</v>
      </c>
      <c r="G28" s="22"/>
      <c r="H28" s="17">
        <f t="shared" si="2"/>
        <v>0</v>
      </c>
      <c r="I28" s="4">
        <f t="shared" si="3"/>
        <v>0</v>
      </c>
      <c r="J28" s="5">
        <f t="shared" si="4"/>
        <v>0</v>
      </c>
    </row>
    <row r="29" spans="1:10" s="2" customFormat="1" ht="63.75">
      <c r="A29" s="14">
        <v>25</v>
      </c>
      <c r="B29" s="18" t="s">
        <v>61</v>
      </c>
      <c r="C29" s="18" t="s">
        <v>62</v>
      </c>
      <c r="D29" s="15">
        <f>'SP 63'!D29+'SP 108'!D29</f>
        <v>2</v>
      </c>
      <c r="E29" s="6"/>
      <c r="F29" s="4">
        <f t="shared" si="1"/>
        <v>0</v>
      </c>
      <c r="G29" s="22"/>
      <c r="H29" s="17">
        <f t="shared" si="2"/>
        <v>0</v>
      </c>
      <c r="I29" s="4">
        <f t="shared" si="3"/>
        <v>0</v>
      </c>
      <c r="J29" s="5">
        <f t="shared" si="4"/>
        <v>0</v>
      </c>
    </row>
    <row r="30" spans="1:10" s="2" customFormat="1">
      <c r="A30" s="14">
        <v>26</v>
      </c>
      <c r="B30" s="18" t="s">
        <v>63</v>
      </c>
      <c r="C30" s="18" t="s">
        <v>64</v>
      </c>
      <c r="D30" s="15">
        <f>'SP 63'!D30+'SP 108'!D30</f>
        <v>8</v>
      </c>
      <c r="E30" s="6"/>
      <c r="F30" s="4">
        <f t="shared" si="1"/>
        <v>0</v>
      </c>
      <c r="G30" s="22"/>
      <c r="H30" s="17">
        <f t="shared" si="2"/>
        <v>0</v>
      </c>
      <c r="I30" s="4">
        <f t="shared" si="3"/>
        <v>0</v>
      </c>
      <c r="J30" s="5">
        <f t="shared" si="4"/>
        <v>0</v>
      </c>
    </row>
    <row r="31" spans="1:10" s="2" customFormat="1" ht="25.5">
      <c r="A31" s="14">
        <v>27</v>
      </c>
      <c r="B31" s="18" t="s">
        <v>65</v>
      </c>
      <c r="C31" s="18" t="s">
        <v>66</v>
      </c>
      <c r="D31" s="15">
        <f>'SP 63'!D31+'SP 108'!D31</f>
        <v>2</v>
      </c>
      <c r="E31" s="6"/>
      <c r="F31" s="4">
        <f t="shared" si="1"/>
        <v>0</v>
      </c>
      <c r="G31" s="22"/>
      <c r="H31" s="17">
        <f t="shared" si="2"/>
        <v>0</v>
      </c>
      <c r="I31" s="4">
        <f t="shared" si="3"/>
        <v>0</v>
      </c>
      <c r="J31" s="5">
        <f t="shared" si="4"/>
        <v>0</v>
      </c>
    </row>
    <row r="32" spans="1:10" s="2" customFormat="1" ht="51">
      <c r="A32" s="14">
        <v>28</v>
      </c>
      <c r="B32" s="18" t="s">
        <v>67</v>
      </c>
      <c r="C32" s="18" t="s">
        <v>68</v>
      </c>
      <c r="D32" s="15">
        <f>'SP 63'!D32+'SP 108'!D32</f>
        <v>2</v>
      </c>
      <c r="E32" s="6"/>
      <c r="F32" s="4">
        <f t="shared" si="1"/>
        <v>0</v>
      </c>
      <c r="G32" s="22"/>
      <c r="H32" s="17">
        <f t="shared" si="2"/>
        <v>0</v>
      </c>
      <c r="I32" s="4">
        <f t="shared" si="3"/>
        <v>0</v>
      </c>
      <c r="J32" s="5">
        <f t="shared" si="4"/>
        <v>0</v>
      </c>
    </row>
    <row r="33" spans="1:10" s="2" customFormat="1">
      <c r="A33" s="14">
        <v>29</v>
      </c>
      <c r="B33" s="18" t="s">
        <v>69</v>
      </c>
      <c r="C33" s="18" t="s">
        <v>70</v>
      </c>
      <c r="D33" s="15">
        <f>'SP 63'!D33+'SP 108'!D33</f>
        <v>8</v>
      </c>
      <c r="E33" s="6"/>
      <c r="F33" s="4">
        <f t="shared" si="1"/>
        <v>0</v>
      </c>
      <c r="G33" s="22"/>
      <c r="H33" s="17">
        <f t="shared" si="2"/>
        <v>0</v>
      </c>
      <c r="I33" s="4">
        <f t="shared" si="3"/>
        <v>0</v>
      </c>
      <c r="J33" s="5">
        <f t="shared" si="4"/>
        <v>0</v>
      </c>
    </row>
    <row r="34" spans="1:10" s="2" customFormat="1" ht="63.75">
      <c r="A34" s="14">
        <v>30</v>
      </c>
      <c r="B34" s="18" t="s">
        <v>71</v>
      </c>
      <c r="C34" s="18" t="s">
        <v>72</v>
      </c>
      <c r="D34" s="15">
        <f>'SP 63'!D34+'SP 108'!D34</f>
        <v>8</v>
      </c>
      <c r="E34" s="6"/>
      <c r="F34" s="4">
        <f t="shared" si="1"/>
        <v>0</v>
      </c>
      <c r="G34" s="22"/>
      <c r="H34" s="17">
        <f t="shared" si="2"/>
        <v>0</v>
      </c>
      <c r="I34" s="4">
        <f t="shared" si="3"/>
        <v>0</v>
      </c>
      <c r="J34" s="5">
        <f t="shared" si="4"/>
        <v>0</v>
      </c>
    </row>
    <row r="35" spans="1:10" s="2" customFormat="1" ht="25.5">
      <c r="A35" s="14">
        <v>31</v>
      </c>
      <c r="B35" s="18" t="s">
        <v>73</v>
      </c>
      <c r="C35" s="18" t="s">
        <v>74</v>
      </c>
      <c r="D35" s="15">
        <f>'SP 63'!D35+'SP 108'!D35</f>
        <v>2</v>
      </c>
      <c r="E35" s="6"/>
      <c r="F35" s="4">
        <f t="shared" si="1"/>
        <v>0</v>
      </c>
      <c r="G35" s="22"/>
      <c r="H35" s="17">
        <f t="shared" si="2"/>
        <v>0</v>
      </c>
      <c r="I35" s="4">
        <f t="shared" si="3"/>
        <v>0</v>
      </c>
      <c r="J35" s="5">
        <f t="shared" si="4"/>
        <v>0</v>
      </c>
    </row>
    <row r="36" spans="1:10" s="2" customFormat="1" ht="25.5">
      <c r="A36" s="14">
        <v>32</v>
      </c>
      <c r="B36" s="18" t="s">
        <v>75</v>
      </c>
      <c r="C36" s="18" t="s">
        <v>76</v>
      </c>
      <c r="D36" s="15">
        <f>'SP 63'!D36+'SP 108'!D36</f>
        <v>8</v>
      </c>
      <c r="E36" s="6"/>
      <c r="F36" s="4">
        <f t="shared" si="1"/>
        <v>0</v>
      </c>
      <c r="G36" s="22"/>
      <c r="H36" s="17">
        <f t="shared" si="2"/>
        <v>0</v>
      </c>
      <c r="I36" s="4">
        <f t="shared" si="3"/>
        <v>0</v>
      </c>
      <c r="J36" s="5">
        <f t="shared" si="4"/>
        <v>0</v>
      </c>
    </row>
    <row r="37" spans="1:10" s="2" customFormat="1" ht="25.5">
      <c r="A37" s="14">
        <v>33</v>
      </c>
      <c r="B37" s="18" t="s">
        <v>77</v>
      </c>
      <c r="C37" s="18" t="s">
        <v>78</v>
      </c>
      <c r="D37" s="15">
        <f>'SP 63'!D37+'SP 108'!D37</f>
        <v>8</v>
      </c>
      <c r="E37" s="6"/>
      <c r="F37" s="4">
        <f t="shared" si="1"/>
        <v>0</v>
      </c>
      <c r="G37" s="22"/>
      <c r="H37" s="17">
        <f t="shared" si="2"/>
        <v>0</v>
      </c>
      <c r="I37" s="4">
        <f t="shared" si="3"/>
        <v>0</v>
      </c>
      <c r="J37" s="5">
        <f t="shared" si="4"/>
        <v>0</v>
      </c>
    </row>
    <row r="38" spans="1:10" s="2" customFormat="1" ht="25.5">
      <c r="A38" s="14">
        <v>34</v>
      </c>
      <c r="B38" s="18" t="s">
        <v>79</v>
      </c>
      <c r="C38" s="18" t="s">
        <v>80</v>
      </c>
      <c r="D38" s="15">
        <f>'SP 63'!D38+'SP 108'!D38</f>
        <v>16</v>
      </c>
      <c r="E38" s="6"/>
      <c r="F38" s="4">
        <f t="shared" si="1"/>
        <v>0</v>
      </c>
      <c r="G38" s="22"/>
      <c r="H38" s="17">
        <f t="shared" si="2"/>
        <v>0</v>
      </c>
      <c r="I38" s="4">
        <f t="shared" si="3"/>
        <v>0</v>
      </c>
      <c r="J38" s="5">
        <f t="shared" si="4"/>
        <v>0</v>
      </c>
    </row>
    <row r="39" spans="1:10" s="2" customFormat="1" ht="25.5">
      <c r="A39" s="14">
        <v>35</v>
      </c>
      <c r="B39" s="18" t="s">
        <v>81</v>
      </c>
      <c r="C39" s="18" t="s">
        <v>82</v>
      </c>
      <c r="D39" s="15">
        <f>'SP 63'!D39+'SP 108'!D39</f>
        <v>8</v>
      </c>
      <c r="E39" s="6"/>
      <c r="F39" s="4">
        <f t="shared" si="1"/>
        <v>0</v>
      </c>
      <c r="G39" s="22"/>
      <c r="H39" s="17">
        <f t="shared" si="2"/>
        <v>0</v>
      </c>
      <c r="I39" s="4">
        <f t="shared" si="3"/>
        <v>0</v>
      </c>
      <c r="J39" s="5">
        <f t="shared" si="4"/>
        <v>0</v>
      </c>
    </row>
    <row r="40" spans="1:10" s="2" customFormat="1">
      <c r="A40" s="14">
        <v>36</v>
      </c>
      <c r="B40" s="18" t="s">
        <v>83</v>
      </c>
      <c r="C40" s="18" t="s">
        <v>84</v>
      </c>
      <c r="D40" s="15">
        <f>'SP 63'!D40+'SP 108'!D40</f>
        <v>10</v>
      </c>
      <c r="E40" s="6"/>
      <c r="F40" s="4">
        <f t="shared" si="1"/>
        <v>0</v>
      </c>
      <c r="G40" s="22"/>
      <c r="H40" s="17">
        <f t="shared" si="2"/>
        <v>0</v>
      </c>
      <c r="I40" s="4">
        <f t="shared" si="3"/>
        <v>0</v>
      </c>
      <c r="J40" s="5">
        <f t="shared" si="4"/>
        <v>0</v>
      </c>
    </row>
    <row r="41" spans="1:10" s="2" customFormat="1" ht="25.5">
      <c r="A41" s="14">
        <v>37</v>
      </c>
      <c r="B41" s="18" t="s">
        <v>85</v>
      </c>
      <c r="C41" s="18" t="s">
        <v>86</v>
      </c>
      <c r="D41" s="15">
        <f>'SP 63'!D41+'SP 108'!D41</f>
        <v>4</v>
      </c>
      <c r="E41" s="6"/>
      <c r="F41" s="4">
        <f t="shared" si="1"/>
        <v>0</v>
      </c>
      <c r="G41" s="22"/>
      <c r="H41" s="17">
        <f t="shared" si="2"/>
        <v>0</v>
      </c>
      <c r="I41" s="4">
        <f t="shared" si="3"/>
        <v>0</v>
      </c>
      <c r="J41" s="5">
        <f t="shared" si="4"/>
        <v>0</v>
      </c>
    </row>
    <row r="42" spans="1:10" s="2" customFormat="1" ht="25.5">
      <c r="A42" s="14">
        <v>38</v>
      </c>
      <c r="B42" s="18" t="s">
        <v>87</v>
      </c>
      <c r="C42" s="18" t="s">
        <v>88</v>
      </c>
      <c r="D42" s="15">
        <f>'SP 63'!D42+'SP 108'!D42</f>
        <v>4</v>
      </c>
      <c r="E42" s="6"/>
      <c r="F42" s="4">
        <f t="shared" si="1"/>
        <v>0</v>
      </c>
      <c r="G42" s="22"/>
      <c r="H42" s="17">
        <f t="shared" si="2"/>
        <v>0</v>
      </c>
      <c r="I42" s="4">
        <f t="shared" si="3"/>
        <v>0</v>
      </c>
      <c r="J42" s="5">
        <f t="shared" si="4"/>
        <v>0</v>
      </c>
    </row>
    <row r="43" spans="1:10" s="2" customFormat="1" ht="25.5">
      <c r="A43" s="14">
        <v>39</v>
      </c>
      <c r="B43" s="18" t="s">
        <v>89</v>
      </c>
      <c r="C43" s="18" t="s">
        <v>90</v>
      </c>
      <c r="D43" s="15">
        <f>'SP 63'!D43+'SP 108'!D43</f>
        <v>8</v>
      </c>
      <c r="E43" s="6"/>
      <c r="F43" s="4">
        <f t="shared" si="1"/>
        <v>0</v>
      </c>
      <c r="G43" s="22"/>
      <c r="H43" s="17">
        <f t="shared" si="2"/>
        <v>0</v>
      </c>
      <c r="I43" s="4">
        <f t="shared" si="3"/>
        <v>0</v>
      </c>
      <c r="J43" s="5">
        <f t="shared" si="4"/>
        <v>0</v>
      </c>
    </row>
    <row r="44" spans="1:10" s="2" customFormat="1" ht="63.75">
      <c r="A44" s="14">
        <v>40</v>
      </c>
      <c r="B44" s="18" t="s">
        <v>91</v>
      </c>
      <c r="C44" s="18" t="s">
        <v>92</v>
      </c>
      <c r="D44" s="15">
        <f>'SP 63'!D44+'SP 108'!D44</f>
        <v>2</v>
      </c>
      <c r="E44" s="6"/>
      <c r="F44" s="4">
        <f t="shared" si="1"/>
        <v>0</v>
      </c>
      <c r="G44" s="22"/>
      <c r="H44" s="17">
        <f t="shared" si="2"/>
        <v>0</v>
      </c>
      <c r="I44" s="4">
        <f t="shared" si="3"/>
        <v>0</v>
      </c>
      <c r="J44" s="5">
        <f t="shared" si="4"/>
        <v>0</v>
      </c>
    </row>
    <row r="45" spans="1:10" s="2" customFormat="1" ht="63.75">
      <c r="A45" s="14">
        <v>41</v>
      </c>
      <c r="B45" s="23" t="s">
        <v>93</v>
      </c>
      <c r="C45" s="23" t="s">
        <v>94</v>
      </c>
      <c r="D45" s="15">
        <f>'SP 63'!D45+'SP 108'!D45</f>
        <v>8</v>
      </c>
      <c r="E45" s="6"/>
      <c r="F45" s="4">
        <f t="shared" si="1"/>
        <v>0</v>
      </c>
      <c r="G45" s="22"/>
      <c r="H45" s="17">
        <f t="shared" si="2"/>
        <v>0</v>
      </c>
      <c r="I45" s="4">
        <f t="shared" si="3"/>
        <v>0</v>
      </c>
      <c r="J45" s="5">
        <f t="shared" si="4"/>
        <v>0</v>
      </c>
    </row>
    <row r="46" spans="1:10" s="2" customFormat="1" ht="63.75">
      <c r="A46" s="14">
        <v>42</v>
      </c>
      <c r="B46" s="18" t="s">
        <v>95</v>
      </c>
      <c r="C46" s="18" t="s">
        <v>96</v>
      </c>
      <c r="D46" s="15">
        <f>'SP 63'!D46+'SP 108'!D46</f>
        <v>8</v>
      </c>
      <c r="E46" s="6"/>
      <c r="F46" s="4">
        <f t="shared" si="1"/>
        <v>0</v>
      </c>
      <c r="G46" s="22"/>
      <c r="H46" s="17">
        <f t="shared" si="2"/>
        <v>0</v>
      </c>
      <c r="I46" s="4">
        <f t="shared" si="3"/>
        <v>0</v>
      </c>
      <c r="J46" s="5">
        <f t="shared" si="4"/>
        <v>0</v>
      </c>
    </row>
    <row r="47" spans="1:10" s="2" customFormat="1" ht="114.75">
      <c r="A47" s="14">
        <v>43</v>
      </c>
      <c r="B47" s="18" t="s">
        <v>97</v>
      </c>
      <c r="C47" s="18" t="s">
        <v>203</v>
      </c>
      <c r="D47" s="15">
        <f>'SP 63'!D47+'SP 108'!D47</f>
        <v>2</v>
      </c>
      <c r="E47" s="6"/>
      <c r="F47" s="4">
        <f t="shared" si="1"/>
        <v>0</v>
      </c>
      <c r="G47" s="22"/>
      <c r="H47" s="17">
        <f t="shared" si="2"/>
        <v>0</v>
      </c>
      <c r="I47" s="4">
        <f t="shared" si="3"/>
        <v>0</v>
      </c>
      <c r="J47" s="5">
        <f t="shared" si="4"/>
        <v>0</v>
      </c>
    </row>
    <row r="48" spans="1:10" s="1" customFormat="1" ht="165.75">
      <c r="A48" s="14">
        <v>44</v>
      </c>
      <c r="B48" s="18" t="s">
        <v>98</v>
      </c>
      <c r="C48" s="49" t="s">
        <v>210</v>
      </c>
      <c r="D48" s="15">
        <f>'SP 63'!D48+'SP 108'!D48</f>
        <v>2</v>
      </c>
      <c r="E48" s="6"/>
      <c r="F48" s="4">
        <f t="shared" si="1"/>
        <v>0</v>
      </c>
      <c r="G48" s="22"/>
      <c r="H48" s="17">
        <f t="shared" si="2"/>
        <v>0</v>
      </c>
      <c r="I48" s="4">
        <f t="shared" si="3"/>
        <v>0</v>
      </c>
      <c r="J48" s="5">
        <f t="shared" si="4"/>
        <v>0</v>
      </c>
    </row>
    <row r="49" spans="1:10" ht="76.5">
      <c r="A49" s="14">
        <v>45</v>
      </c>
      <c r="B49" s="18" t="s">
        <v>99</v>
      </c>
      <c r="C49" s="18" t="s">
        <v>204</v>
      </c>
      <c r="D49" s="15">
        <f>'SP 63'!D49+'SP 108'!D49</f>
        <v>2</v>
      </c>
      <c r="E49" s="6"/>
      <c r="F49" s="4">
        <f t="shared" ref="F49:F104" si="5">E49*D49</f>
        <v>0</v>
      </c>
      <c r="G49" s="22"/>
      <c r="H49" s="17">
        <f t="shared" ref="H49:H104" si="6">J49-F49</f>
        <v>0</v>
      </c>
      <c r="I49" s="4">
        <f t="shared" ref="I49:I104" si="7">E49*G49%+E49</f>
        <v>0</v>
      </c>
      <c r="J49" s="5">
        <f t="shared" ref="J49:J104" si="8">I49*D49</f>
        <v>0</v>
      </c>
    </row>
    <row r="50" spans="1:10" ht="153">
      <c r="A50" s="14">
        <v>46</v>
      </c>
      <c r="B50" s="18" t="s">
        <v>100</v>
      </c>
      <c r="C50" s="49" t="s">
        <v>209</v>
      </c>
      <c r="D50" s="15">
        <f>'SP 63'!D50+'SP 108'!D50</f>
        <v>2</v>
      </c>
      <c r="E50" s="6"/>
      <c r="F50" s="4">
        <f t="shared" si="5"/>
        <v>0</v>
      </c>
      <c r="G50" s="22"/>
      <c r="H50" s="17">
        <f t="shared" si="6"/>
        <v>0</v>
      </c>
      <c r="I50" s="4">
        <f t="shared" si="7"/>
        <v>0</v>
      </c>
      <c r="J50" s="5">
        <f t="shared" si="8"/>
        <v>0</v>
      </c>
    </row>
    <row r="51" spans="1:10" ht="102">
      <c r="A51" s="14">
        <v>47</v>
      </c>
      <c r="B51" s="18" t="s">
        <v>101</v>
      </c>
      <c r="C51" s="18" t="s">
        <v>205</v>
      </c>
      <c r="D51" s="15">
        <f>'SP 63'!D51+'SP 108'!D51</f>
        <v>8</v>
      </c>
      <c r="E51" s="6"/>
      <c r="F51" s="4">
        <f t="shared" si="5"/>
        <v>0</v>
      </c>
      <c r="G51" s="22"/>
      <c r="H51" s="17">
        <f t="shared" si="6"/>
        <v>0</v>
      </c>
      <c r="I51" s="4">
        <f t="shared" si="7"/>
        <v>0</v>
      </c>
      <c r="J51" s="5">
        <f t="shared" si="8"/>
        <v>0</v>
      </c>
    </row>
    <row r="52" spans="1:10" ht="120">
      <c r="A52" s="14">
        <v>48</v>
      </c>
      <c r="B52" s="18" t="s">
        <v>102</v>
      </c>
      <c r="C52" s="24" t="s">
        <v>206</v>
      </c>
      <c r="D52" s="15">
        <f>'SP 63'!D52+'SP 108'!D52</f>
        <v>4</v>
      </c>
      <c r="E52" s="6"/>
      <c r="F52" s="4">
        <f t="shared" si="5"/>
        <v>0</v>
      </c>
      <c r="G52" s="22"/>
      <c r="H52" s="17">
        <f t="shared" si="6"/>
        <v>0</v>
      </c>
      <c r="I52" s="4">
        <f t="shared" si="7"/>
        <v>0</v>
      </c>
      <c r="J52" s="5">
        <f t="shared" si="8"/>
        <v>0</v>
      </c>
    </row>
    <row r="53" spans="1:10" ht="51">
      <c r="A53" s="14">
        <v>49</v>
      </c>
      <c r="B53" s="18" t="s">
        <v>103</v>
      </c>
      <c r="C53" s="18" t="s">
        <v>104</v>
      </c>
      <c r="D53" s="15">
        <f>'SP 63'!D53+'SP 108'!D53</f>
        <v>2</v>
      </c>
      <c r="E53" s="6"/>
      <c r="F53" s="4">
        <f t="shared" si="5"/>
        <v>0</v>
      </c>
      <c r="G53" s="22"/>
      <c r="H53" s="17">
        <f t="shared" si="6"/>
        <v>0</v>
      </c>
      <c r="I53" s="4">
        <f t="shared" si="7"/>
        <v>0</v>
      </c>
      <c r="J53" s="5">
        <f t="shared" si="8"/>
        <v>0</v>
      </c>
    </row>
    <row r="54" spans="1:10" ht="38.25">
      <c r="A54" s="14">
        <v>50</v>
      </c>
      <c r="B54" s="18" t="s">
        <v>105</v>
      </c>
      <c r="C54" s="18" t="s">
        <v>106</v>
      </c>
      <c r="D54" s="15">
        <f>'SP 63'!D54+'SP 108'!D54</f>
        <v>2</v>
      </c>
      <c r="E54" s="6"/>
      <c r="F54" s="4">
        <f t="shared" si="5"/>
        <v>0</v>
      </c>
      <c r="G54" s="22"/>
      <c r="H54" s="17">
        <f t="shared" si="6"/>
        <v>0</v>
      </c>
      <c r="I54" s="4">
        <f t="shared" si="7"/>
        <v>0</v>
      </c>
      <c r="J54" s="5">
        <f t="shared" si="8"/>
        <v>0</v>
      </c>
    </row>
    <row r="55" spans="1:10" ht="51">
      <c r="A55" s="14">
        <v>51</v>
      </c>
      <c r="B55" s="18" t="s">
        <v>107</v>
      </c>
      <c r="C55" s="18" t="s">
        <v>108</v>
      </c>
      <c r="D55" s="15">
        <f>'SP 63'!D55+'SP 108'!D55</f>
        <v>2</v>
      </c>
      <c r="E55" s="6"/>
      <c r="F55" s="4">
        <f t="shared" si="5"/>
        <v>0</v>
      </c>
      <c r="G55" s="22"/>
      <c r="H55" s="17">
        <f t="shared" si="6"/>
        <v>0</v>
      </c>
      <c r="I55" s="4">
        <f t="shared" si="7"/>
        <v>0</v>
      </c>
      <c r="J55" s="5">
        <f t="shared" si="8"/>
        <v>0</v>
      </c>
    </row>
    <row r="56" spans="1:10" ht="25.5">
      <c r="A56" s="14">
        <v>52</v>
      </c>
      <c r="B56" s="18" t="s">
        <v>109</v>
      </c>
      <c r="C56" s="18" t="s">
        <v>110</v>
      </c>
      <c r="D56" s="15">
        <f>'SP 63'!D56+'SP 108'!D56</f>
        <v>2</v>
      </c>
      <c r="E56" s="6"/>
      <c r="F56" s="4">
        <f t="shared" si="5"/>
        <v>0</v>
      </c>
      <c r="G56" s="22"/>
      <c r="H56" s="17">
        <f t="shared" si="6"/>
        <v>0</v>
      </c>
      <c r="I56" s="4">
        <f t="shared" si="7"/>
        <v>0</v>
      </c>
      <c r="J56" s="5">
        <f t="shared" si="8"/>
        <v>0</v>
      </c>
    </row>
    <row r="57" spans="1:10" ht="38.25">
      <c r="A57" s="14">
        <v>53</v>
      </c>
      <c r="B57" s="18" t="s">
        <v>111</v>
      </c>
      <c r="C57" s="18" t="s">
        <v>112</v>
      </c>
      <c r="D57" s="15">
        <f>'SP 63'!D57+'SP 108'!D57</f>
        <v>2</v>
      </c>
      <c r="E57" s="6"/>
      <c r="F57" s="4">
        <f t="shared" si="5"/>
        <v>0</v>
      </c>
      <c r="G57" s="22"/>
      <c r="H57" s="17">
        <f t="shared" si="6"/>
        <v>0</v>
      </c>
      <c r="I57" s="4">
        <f t="shared" si="7"/>
        <v>0</v>
      </c>
      <c r="J57" s="5">
        <f t="shared" si="8"/>
        <v>0</v>
      </c>
    </row>
    <row r="58" spans="1:10" ht="38.25">
      <c r="A58" s="14">
        <v>54</v>
      </c>
      <c r="B58" s="18" t="s">
        <v>113</v>
      </c>
      <c r="C58" s="18" t="s">
        <v>114</v>
      </c>
      <c r="D58" s="15">
        <f>'SP 63'!D58+'SP 108'!D58</f>
        <v>2</v>
      </c>
      <c r="E58" s="6"/>
      <c r="F58" s="4">
        <f t="shared" si="5"/>
        <v>0</v>
      </c>
      <c r="G58" s="22"/>
      <c r="H58" s="17">
        <f t="shared" si="6"/>
        <v>0</v>
      </c>
      <c r="I58" s="4">
        <f t="shared" si="7"/>
        <v>0</v>
      </c>
      <c r="J58" s="5">
        <f t="shared" si="8"/>
        <v>0</v>
      </c>
    </row>
    <row r="59" spans="1:10" ht="63.75">
      <c r="A59" s="14">
        <v>55</v>
      </c>
      <c r="B59" s="18" t="s">
        <v>115</v>
      </c>
      <c r="C59" s="18" t="s">
        <v>116</v>
      </c>
      <c r="D59" s="15">
        <f>'SP 63'!D59+'SP 108'!D59</f>
        <v>8</v>
      </c>
      <c r="E59" s="6"/>
      <c r="F59" s="4">
        <f t="shared" si="5"/>
        <v>0</v>
      </c>
      <c r="G59" s="22"/>
      <c r="H59" s="17">
        <f t="shared" si="6"/>
        <v>0</v>
      </c>
      <c r="I59" s="4">
        <f t="shared" si="7"/>
        <v>0</v>
      </c>
      <c r="J59" s="5">
        <f t="shared" si="8"/>
        <v>0</v>
      </c>
    </row>
    <row r="60" spans="1:10" ht="63.75">
      <c r="A60" s="14">
        <v>56</v>
      </c>
      <c r="B60" s="18" t="s">
        <v>117</v>
      </c>
      <c r="C60" s="18" t="s">
        <v>118</v>
      </c>
      <c r="D60" s="15">
        <f>'SP 63'!D60+'SP 108'!D60</f>
        <v>2</v>
      </c>
      <c r="E60" s="6"/>
      <c r="F60" s="4">
        <f t="shared" si="5"/>
        <v>0</v>
      </c>
      <c r="G60" s="22"/>
      <c r="H60" s="17">
        <f t="shared" si="6"/>
        <v>0</v>
      </c>
      <c r="I60" s="4">
        <f t="shared" si="7"/>
        <v>0</v>
      </c>
      <c r="J60" s="5">
        <f t="shared" si="8"/>
        <v>0</v>
      </c>
    </row>
    <row r="61" spans="1:10" ht="25.5">
      <c r="A61" s="14">
        <v>57</v>
      </c>
      <c r="B61" s="18" t="s">
        <v>119</v>
      </c>
      <c r="C61" s="18" t="s">
        <v>120</v>
      </c>
      <c r="D61" s="15">
        <f>'SP 63'!D61+'SP 108'!D61</f>
        <v>4</v>
      </c>
      <c r="E61" s="6"/>
      <c r="F61" s="4">
        <f t="shared" si="5"/>
        <v>0</v>
      </c>
      <c r="G61" s="22"/>
      <c r="H61" s="17">
        <f t="shared" si="6"/>
        <v>0</v>
      </c>
      <c r="I61" s="4">
        <f t="shared" si="7"/>
        <v>0</v>
      </c>
      <c r="J61" s="5">
        <f t="shared" si="8"/>
        <v>0</v>
      </c>
    </row>
    <row r="62" spans="1:10" ht="38.25">
      <c r="A62" s="14">
        <v>58</v>
      </c>
      <c r="B62" s="18" t="s">
        <v>121</v>
      </c>
      <c r="C62" s="18" t="s">
        <v>122</v>
      </c>
      <c r="D62" s="15">
        <f>'SP 63'!D62+'SP 108'!D62</f>
        <v>8</v>
      </c>
      <c r="E62" s="6"/>
      <c r="F62" s="4">
        <f t="shared" si="5"/>
        <v>0</v>
      </c>
      <c r="G62" s="22"/>
      <c r="H62" s="17">
        <f t="shared" si="6"/>
        <v>0</v>
      </c>
      <c r="I62" s="4">
        <f t="shared" si="7"/>
        <v>0</v>
      </c>
      <c r="J62" s="5">
        <f t="shared" si="8"/>
        <v>0</v>
      </c>
    </row>
    <row r="63" spans="1:10" ht="38.25">
      <c r="A63" s="14">
        <v>59</v>
      </c>
      <c r="B63" s="18" t="s">
        <v>123</v>
      </c>
      <c r="C63" s="18" t="s">
        <v>124</v>
      </c>
      <c r="D63" s="15">
        <f>'SP 63'!D63+'SP 108'!D63</f>
        <v>2</v>
      </c>
      <c r="E63" s="6"/>
      <c r="F63" s="4">
        <f t="shared" si="5"/>
        <v>0</v>
      </c>
      <c r="G63" s="22"/>
      <c r="H63" s="17">
        <f t="shared" si="6"/>
        <v>0</v>
      </c>
      <c r="I63" s="4">
        <f t="shared" si="7"/>
        <v>0</v>
      </c>
      <c r="J63" s="5">
        <f t="shared" si="8"/>
        <v>0</v>
      </c>
    </row>
    <row r="64" spans="1:10" ht="51">
      <c r="A64" s="14">
        <v>60</v>
      </c>
      <c r="B64" s="18" t="s">
        <v>125</v>
      </c>
      <c r="C64" s="18" t="s">
        <v>126</v>
      </c>
      <c r="D64" s="15">
        <f>'SP 63'!D64+'SP 108'!D64</f>
        <v>2</v>
      </c>
      <c r="E64" s="6"/>
      <c r="F64" s="4">
        <f t="shared" si="5"/>
        <v>0</v>
      </c>
      <c r="G64" s="22"/>
      <c r="H64" s="17">
        <f t="shared" si="6"/>
        <v>0</v>
      </c>
      <c r="I64" s="4">
        <f t="shared" si="7"/>
        <v>0</v>
      </c>
      <c r="J64" s="5">
        <f t="shared" si="8"/>
        <v>0</v>
      </c>
    </row>
    <row r="65" spans="1:10" ht="153">
      <c r="A65" s="14">
        <v>61</v>
      </c>
      <c r="B65" s="18" t="s">
        <v>127</v>
      </c>
      <c r="C65" s="18" t="s">
        <v>207</v>
      </c>
      <c r="D65" s="15">
        <f>'SP 63'!D65+'SP 108'!D65</f>
        <v>2</v>
      </c>
      <c r="E65" s="6"/>
      <c r="F65" s="4">
        <f t="shared" si="5"/>
        <v>0</v>
      </c>
      <c r="G65" s="22"/>
      <c r="H65" s="17">
        <f t="shared" si="6"/>
        <v>0</v>
      </c>
      <c r="I65" s="4">
        <f t="shared" si="7"/>
        <v>0</v>
      </c>
      <c r="J65" s="5">
        <f t="shared" si="8"/>
        <v>0</v>
      </c>
    </row>
    <row r="66" spans="1:10" ht="38.25">
      <c r="A66" s="14">
        <v>62</v>
      </c>
      <c r="B66" s="18" t="s">
        <v>128</v>
      </c>
      <c r="C66" s="18" t="s">
        <v>129</v>
      </c>
      <c r="D66" s="15">
        <f>'SP 63'!D66+'SP 108'!D66</f>
        <v>8</v>
      </c>
      <c r="E66" s="6"/>
      <c r="F66" s="4">
        <f t="shared" si="5"/>
        <v>0</v>
      </c>
      <c r="G66" s="22"/>
      <c r="H66" s="17">
        <f t="shared" si="6"/>
        <v>0</v>
      </c>
      <c r="I66" s="4">
        <f t="shared" si="7"/>
        <v>0</v>
      </c>
      <c r="J66" s="5">
        <f t="shared" si="8"/>
        <v>0</v>
      </c>
    </row>
    <row r="67" spans="1:10" ht="63.75">
      <c r="A67" s="14">
        <v>63</v>
      </c>
      <c r="B67" s="18" t="s">
        <v>130</v>
      </c>
      <c r="C67" s="18" t="s">
        <v>131</v>
      </c>
      <c r="D67" s="15">
        <f>'SP 63'!D67+'SP 108'!D67</f>
        <v>2</v>
      </c>
      <c r="E67" s="6"/>
      <c r="F67" s="4">
        <f t="shared" si="5"/>
        <v>0</v>
      </c>
      <c r="G67" s="22"/>
      <c r="H67" s="17">
        <f t="shared" si="6"/>
        <v>0</v>
      </c>
      <c r="I67" s="4">
        <f t="shared" si="7"/>
        <v>0</v>
      </c>
      <c r="J67" s="5">
        <f t="shared" si="8"/>
        <v>0</v>
      </c>
    </row>
    <row r="68" spans="1:10" ht="51">
      <c r="A68" s="14">
        <v>64</v>
      </c>
      <c r="B68" s="18" t="s">
        <v>132</v>
      </c>
      <c r="C68" s="18" t="s">
        <v>133</v>
      </c>
      <c r="D68" s="15">
        <f>'SP 63'!D68+'SP 108'!D68</f>
        <v>1</v>
      </c>
      <c r="E68" s="6"/>
      <c r="F68" s="4">
        <f t="shared" si="5"/>
        <v>0</v>
      </c>
      <c r="G68" s="22"/>
      <c r="H68" s="17">
        <f t="shared" si="6"/>
        <v>0</v>
      </c>
      <c r="I68" s="4">
        <f t="shared" si="7"/>
        <v>0</v>
      </c>
      <c r="J68" s="5">
        <f t="shared" si="8"/>
        <v>0</v>
      </c>
    </row>
    <row r="69" spans="1:10" ht="38.25">
      <c r="A69" s="14">
        <v>65</v>
      </c>
      <c r="B69" s="18" t="s">
        <v>134</v>
      </c>
      <c r="C69" s="18" t="s">
        <v>135</v>
      </c>
      <c r="D69" s="15">
        <f>'SP 63'!D69+'SP 108'!D69</f>
        <v>4</v>
      </c>
      <c r="E69" s="6"/>
      <c r="F69" s="4">
        <f t="shared" si="5"/>
        <v>0</v>
      </c>
      <c r="G69" s="22"/>
      <c r="H69" s="17">
        <f t="shared" si="6"/>
        <v>0</v>
      </c>
      <c r="I69" s="4">
        <f t="shared" si="7"/>
        <v>0</v>
      </c>
      <c r="J69" s="5">
        <f t="shared" si="8"/>
        <v>0</v>
      </c>
    </row>
    <row r="70" spans="1:10" ht="38.25">
      <c r="A70" s="14">
        <v>66</v>
      </c>
      <c r="B70" s="18" t="s">
        <v>136</v>
      </c>
      <c r="C70" s="18" t="s">
        <v>137</v>
      </c>
      <c r="D70" s="15">
        <f>'SP 63'!D70+'SP 108'!D70</f>
        <v>4</v>
      </c>
      <c r="E70" s="6"/>
      <c r="F70" s="4">
        <f t="shared" si="5"/>
        <v>0</v>
      </c>
      <c r="G70" s="22"/>
      <c r="H70" s="17">
        <f t="shared" si="6"/>
        <v>0</v>
      </c>
      <c r="I70" s="4">
        <f t="shared" si="7"/>
        <v>0</v>
      </c>
      <c r="J70" s="5">
        <f t="shared" si="8"/>
        <v>0</v>
      </c>
    </row>
    <row r="71" spans="1:10" ht="38.25">
      <c r="A71" s="14">
        <v>67</v>
      </c>
      <c r="B71" s="18" t="s">
        <v>138</v>
      </c>
      <c r="C71" s="18" t="s">
        <v>139</v>
      </c>
      <c r="D71" s="15">
        <f>'SP 63'!D71+'SP 108'!D71</f>
        <v>1</v>
      </c>
      <c r="E71" s="6"/>
      <c r="F71" s="4">
        <f t="shared" si="5"/>
        <v>0</v>
      </c>
      <c r="G71" s="22"/>
      <c r="H71" s="17">
        <f t="shared" si="6"/>
        <v>0</v>
      </c>
      <c r="I71" s="4">
        <f t="shared" si="7"/>
        <v>0</v>
      </c>
      <c r="J71" s="5">
        <f t="shared" si="8"/>
        <v>0</v>
      </c>
    </row>
    <row r="72" spans="1:10" ht="63.75">
      <c r="A72" s="14">
        <v>68</v>
      </c>
      <c r="B72" s="18" t="s">
        <v>140</v>
      </c>
      <c r="C72" s="18" t="s">
        <v>141</v>
      </c>
      <c r="D72" s="15">
        <f>'SP 63'!D72+'SP 108'!D72</f>
        <v>2</v>
      </c>
      <c r="E72" s="6"/>
      <c r="F72" s="4">
        <f t="shared" si="5"/>
        <v>0</v>
      </c>
      <c r="G72" s="22"/>
      <c r="H72" s="17">
        <f t="shared" si="6"/>
        <v>0</v>
      </c>
      <c r="I72" s="4">
        <f t="shared" si="7"/>
        <v>0</v>
      </c>
      <c r="J72" s="5">
        <f t="shared" si="8"/>
        <v>0</v>
      </c>
    </row>
    <row r="73" spans="1:10" ht="25.5">
      <c r="A73" s="14">
        <v>69</v>
      </c>
      <c r="B73" s="18" t="s">
        <v>142</v>
      </c>
      <c r="C73" s="18" t="s">
        <v>141</v>
      </c>
      <c r="D73" s="15">
        <f>'SP 63'!D73+'SP 108'!D73</f>
        <v>4</v>
      </c>
      <c r="E73" s="6"/>
      <c r="F73" s="4">
        <f t="shared" si="5"/>
        <v>0</v>
      </c>
      <c r="G73" s="22"/>
      <c r="H73" s="17">
        <f t="shared" si="6"/>
        <v>0</v>
      </c>
      <c r="I73" s="4">
        <f t="shared" si="7"/>
        <v>0</v>
      </c>
      <c r="J73" s="5">
        <f t="shared" si="8"/>
        <v>0</v>
      </c>
    </row>
    <row r="74" spans="1:10" ht="89.25">
      <c r="A74" s="14">
        <v>70</v>
      </c>
      <c r="B74" s="18" t="s">
        <v>143</v>
      </c>
      <c r="C74" s="18" t="s">
        <v>141</v>
      </c>
      <c r="D74" s="15">
        <f>'SP 63'!D74+'SP 108'!D74</f>
        <v>3</v>
      </c>
      <c r="E74" s="6"/>
      <c r="F74" s="4">
        <f t="shared" si="5"/>
        <v>0</v>
      </c>
      <c r="G74" s="22"/>
      <c r="H74" s="17">
        <f t="shared" si="6"/>
        <v>0</v>
      </c>
      <c r="I74" s="4">
        <f t="shared" si="7"/>
        <v>0</v>
      </c>
      <c r="J74" s="5">
        <f t="shared" si="8"/>
        <v>0</v>
      </c>
    </row>
    <row r="75" spans="1:10" ht="25.5">
      <c r="A75" s="14">
        <v>71</v>
      </c>
      <c r="B75" s="18" t="s">
        <v>144</v>
      </c>
      <c r="C75" s="18" t="s">
        <v>145</v>
      </c>
      <c r="D75" s="15">
        <f>'SP 63'!D75+'SP 108'!D75</f>
        <v>1</v>
      </c>
      <c r="E75" s="6"/>
      <c r="F75" s="4">
        <f t="shared" si="5"/>
        <v>0</v>
      </c>
      <c r="G75" s="22"/>
      <c r="H75" s="17">
        <f t="shared" si="6"/>
        <v>0</v>
      </c>
      <c r="I75" s="4">
        <f t="shared" si="7"/>
        <v>0</v>
      </c>
      <c r="J75" s="5">
        <f t="shared" si="8"/>
        <v>0</v>
      </c>
    </row>
    <row r="76" spans="1:10" ht="51">
      <c r="A76" s="14">
        <v>72</v>
      </c>
      <c r="B76" s="18" t="s">
        <v>146</v>
      </c>
      <c r="C76" s="18" t="s">
        <v>147</v>
      </c>
      <c r="D76" s="15">
        <f>'SP 63'!D76+'SP 108'!D76</f>
        <v>2</v>
      </c>
      <c r="E76" s="6"/>
      <c r="F76" s="4">
        <f t="shared" si="5"/>
        <v>0</v>
      </c>
      <c r="G76" s="22"/>
      <c r="H76" s="17">
        <f t="shared" si="6"/>
        <v>0</v>
      </c>
      <c r="I76" s="4">
        <f t="shared" si="7"/>
        <v>0</v>
      </c>
      <c r="J76" s="5">
        <f t="shared" si="8"/>
        <v>0</v>
      </c>
    </row>
    <row r="77" spans="1:10" ht="63.75">
      <c r="A77" s="14">
        <v>73</v>
      </c>
      <c r="B77" s="18" t="s">
        <v>148</v>
      </c>
      <c r="C77" s="18" t="s">
        <v>149</v>
      </c>
      <c r="D77" s="15">
        <f>'SP 63'!D77+'SP 108'!D77</f>
        <v>1</v>
      </c>
      <c r="E77" s="6"/>
      <c r="F77" s="4">
        <f t="shared" si="5"/>
        <v>0</v>
      </c>
      <c r="G77" s="22"/>
      <c r="H77" s="17">
        <f t="shared" si="6"/>
        <v>0</v>
      </c>
      <c r="I77" s="4">
        <f t="shared" si="7"/>
        <v>0</v>
      </c>
      <c r="J77" s="5">
        <f t="shared" si="8"/>
        <v>0</v>
      </c>
    </row>
    <row r="78" spans="1:10" ht="25.5">
      <c r="A78" s="14">
        <v>74</v>
      </c>
      <c r="B78" s="18" t="s">
        <v>150</v>
      </c>
      <c r="C78" s="18" t="s">
        <v>151</v>
      </c>
      <c r="D78" s="15">
        <f>'SP 63'!D78+'SP 108'!D78</f>
        <v>1</v>
      </c>
      <c r="E78" s="6"/>
      <c r="F78" s="4">
        <f t="shared" si="5"/>
        <v>0</v>
      </c>
      <c r="G78" s="22"/>
      <c r="H78" s="17">
        <f t="shared" si="6"/>
        <v>0</v>
      </c>
      <c r="I78" s="4">
        <f t="shared" si="7"/>
        <v>0</v>
      </c>
      <c r="J78" s="5">
        <f t="shared" si="8"/>
        <v>0</v>
      </c>
    </row>
    <row r="79" spans="1:10" ht="25.5">
      <c r="A79" s="14">
        <v>75</v>
      </c>
      <c r="B79" s="18" t="s">
        <v>152</v>
      </c>
      <c r="C79" s="18" t="s">
        <v>153</v>
      </c>
      <c r="D79" s="15">
        <f>'SP 63'!D79+'SP 108'!D79</f>
        <v>1</v>
      </c>
      <c r="E79" s="6"/>
      <c r="F79" s="4">
        <f t="shared" si="5"/>
        <v>0</v>
      </c>
      <c r="G79" s="22"/>
      <c r="H79" s="17">
        <f t="shared" si="6"/>
        <v>0</v>
      </c>
      <c r="I79" s="4">
        <f t="shared" si="7"/>
        <v>0</v>
      </c>
      <c r="J79" s="5">
        <f t="shared" si="8"/>
        <v>0</v>
      </c>
    </row>
    <row r="80" spans="1:10" ht="38.25">
      <c r="A80" s="14">
        <v>76</v>
      </c>
      <c r="B80" s="18" t="s">
        <v>154</v>
      </c>
      <c r="C80" s="18" t="s">
        <v>155</v>
      </c>
      <c r="D80" s="15">
        <f>'SP 63'!D80+'SP 108'!D80</f>
        <v>4</v>
      </c>
      <c r="E80" s="6"/>
      <c r="F80" s="4">
        <f t="shared" si="5"/>
        <v>0</v>
      </c>
      <c r="G80" s="22"/>
      <c r="H80" s="17">
        <f t="shared" si="6"/>
        <v>0</v>
      </c>
      <c r="I80" s="4">
        <f t="shared" si="7"/>
        <v>0</v>
      </c>
      <c r="J80" s="5">
        <f t="shared" si="8"/>
        <v>0</v>
      </c>
    </row>
    <row r="81" spans="1:10" ht="25.5">
      <c r="A81" s="14">
        <v>77</v>
      </c>
      <c r="B81" s="18" t="s">
        <v>156</v>
      </c>
      <c r="C81" s="18" t="s">
        <v>157</v>
      </c>
      <c r="D81" s="15">
        <f>'SP 63'!D81+'SP 108'!D81</f>
        <v>8</v>
      </c>
      <c r="E81" s="6"/>
      <c r="F81" s="4">
        <f t="shared" si="5"/>
        <v>0</v>
      </c>
      <c r="G81" s="22"/>
      <c r="H81" s="17">
        <f t="shared" si="6"/>
        <v>0</v>
      </c>
      <c r="I81" s="4">
        <f t="shared" si="7"/>
        <v>0</v>
      </c>
      <c r="J81" s="5">
        <f t="shared" si="8"/>
        <v>0</v>
      </c>
    </row>
    <row r="82" spans="1:10" ht="25.5">
      <c r="A82" s="14">
        <v>78</v>
      </c>
      <c r="B82" s="18" t="s">
        <v>158</v>
      </c>
      <c r="C82" s="18" t="s">
        <v>159</v>
      </c>
      <c r="D82" s="15">
        <f>'SP 63'!D82+'SP 108'!D82</f>
        <v>4</v>
      </c>
      <c r="E82" s="6"/>
      <c r="F82" s="4">
        <f t="shared" si="5"/>
        <v>0</v>
      </c>
      <c r="G82" s="22"/>
      <c r="H82" s="17">
        <f t="shared" si="6"/>
        <v>0</v>
      </c>
      <c r="I82" s="4">
        <f t="shared" si="7"/>
        <v>0</v>
      </c>
      <c r="J82" s="5">
        <f t="shared" si="8"/>
        <v>0</v>
      </c>
    </row>
    <row r="83" spans="1:10" ht="25.5">
      <c r="A83" s="14">
        <v>79</v>
      </c>
      <c r="B83" s="18" t="s">
        <v>160</v>
      </c>
      <c r="C83" s="18" t="s">
        <v>161</v>
      </c>
      <c r="D83" s="15">
        <f>'SP 63'!D83+'SP 108'!D83</f>
        <v>4</v>
      </c>
      <c r="E83" s="6"/>
      <c r="F83" s="4">
        <f t="shared" si="5"/>
        <v>0</v>
      </c>
      <c r="G83" s="22"/>
      <c r="H83" s="17">
        <f t="shared" si="6"/>
        <v>0</v>
      </c>
      <c r="I83" s="4">
        <f t="shared" si="7"/>
        <v>0</v>
      </c>
      <c r="J83" s="5">
        <f t="shared" si="8"/>
        <v>0</v>
      </c>
    </row>
    <row r="84" spans="1:10">
      <c r="A84" s="14">
        <v>80</v>
      </c>
      <c r="B84" s="18" t="s">
        <v>162</v>
      </c>
      <c r="C84" s="18" t="s">
        <v>163</v>
      </c>
      <c r="D84" s="15">
        <f>'SP 63'!D84+'SP 108'!D84</f>
        <v>6</v>
      </c>
      <c r="E84" s="6"/>
      <c r="F84" s="4">
        <f t="shared" si="5"/>
        <v>0</v>
      </c>
      <c r="G84" s="22"/>
      <c r="H84" s="17">
        <f t="shared" si="6"/>
        <v>0</v>
      </c>
      <c r="I84" s="4">
        <f t="shared" si="7"/>
        <v>0</v>
      </c>
      <c r="J84" s="5">
        <f t="shared" si="8"/>
        <v>0</v>
      </c>
    </row>
    <row r="85" spans="1:10" ht="25.5">
      <c r="A85" s="14">
        <v>81</v>
      </c>
      <c r="B85" s="18" t="s">
        <v>164</v>
      </c>
      <c r="C85" s="18" t="s">
        <v>165</v>
      </c>
      <c r="D85" s="15">
        <f>'SP 63'!D85+'SP 108'!D85</f>
        <v>4</v>
      </c>
      <c r="E85" s="6"/>
      <c r="F85" s="4">
        <f t="shared" si="5"/>
        <v>0</v>
      </c>
      <c r="G85" s="22"/>
      <c r="H85" s="17">
        <f t="shared" si="6"/>
        <v>0</v>
      </c>
      <c r="I85" s="4">
        <f t="shared" si="7"/>
        <v>0</v>
      </c>
      <c r="J85" s="5">
        <f t="shared" si="8"/>
        <v>0</v>
      </c>
    </row>
    <row r="86" spans="1:10" ht="76.5">
      <c r="A86" s="14">
        <v>82</v>
      </c>
      <c r="B86" s="18" t="s">
        <v>166</v>
      </c>
      <c r="C86" s="18" t="s">
        <v>208</v>
      </c>
      <c r="D86" s="15">
        <f>'SP 63'!D86+'SP 108'!D86</f>
        <v>1</v>
      </c>
      <c r="E86" s="6"/>
      <c r="F86" s="4">
        <f t="shared" si="5"/>
        <v>0</v>
      </c>
      <c r="G86" s="22"/>
      <c r="H86" s="17">
        <f t="shared" si="6"/>
        <v>0</v>
      </c>
      <c r="I86" s="4">
        <f t="shared" si="7"/>
        <v>0</v>
      </c>
      <c r="J86" s="5">
        <f t="shared" si="8"/>
        <v>0</v>
      </c>
    </row>
    <row r="87" spans="1:10" ht="51">
      <c r="A87" s="14">
        <v>83</v>
      </c>
      <c r="B87" s="18" t="s">
        <v>167</v>
      </c>
      <c r="C87" s="18" t="s">
        <v>168</v>
      </c>
      <c r="D87" s="15">
        <f>'SP 63'!D87+'SP 108'!D87</f>
        <v>1</v>
      </c>
      <c r="E87" s="6"/>
      <c r="F87" s="4">
        <f t="shared" si="5"/>
        <v>0</v>
      </c>
      <c r="G87" s="22"/>
      <c r="H87" s="17">
        <f t="shared" si="6"/>
        <v>0</v>
      </c>
      <c r="I87" s="4">
        <f t="shared" si="7"/>
        <v>0</v>
      </c>
      <c r="J87" s="5">
        <f t="shared" si="8"/>
        <v>0</v>
      </c>
    </row>
    <row r="88" spans="1:10" ht="51">
      <c r="A88" s="14">
        <v>84</v>
      </c>
      <c r="B88" s="18" t="s">
        <v>169</v>
      </c>
      <c r="C88" s="18" t="s">
        <v>170</v>
      </c>
      <c r="D88" s="15">
        <f>'SP 63'!D88+'SP 108'!D88</f>
        <v>1</v>
      </c>
      <c r="E88" s="6"/>
      <c r="F88" s="4">
        <f t="shared" si="5"/>
        <v>0</v>
      </c>
      <c r="G88" s="22"/>
      <c r="H88" s="17">
        <f t="shared" si="6"/>
        <v>0</v>
      </c>
      <c r="I88" s="4">
        <f t="shared" si="7"/>
        <v>0</v>
      </c>
      <c r="J88" s="5">
        <f t="shared" si="8"/>
        <v>0</v>
      </c>
    </row>
    <row r="89" spans="1:10" ht="51">
      <c r="A89" s="14">
        <v>85</v>
      </c>
      <c r="B89" s="18" t="s">
        <v>171</v>
      </c>
      <c r="C89" s="18" t="s">
        <v>172</v>
      </c>
      <c r="D89" s="15">
        <f>'SP 63'!D89+'SP 108'!D89</f>
        <v>1</v>
      </c>
      <c r="E89" s="6"/>
      <c r="F89" s="4">
        <f t="shared" si="5"/>
        <v>0</v>
      </c>
      <c r="G89" s="22"/>
      <c r="H89" s="17">
        <f t="shared" si="6"/>
        <v>0</v>
      </c>
      <c r="I89" s="4">
        <f t="shared" si="7"/>
        <v>0</v>
      </c>
      <c r="J89" s="5">
        <f t="shared" si="8"/>
        <v>0</v>
      </c>
    </row>
    <row r="90" spans="1:10" ht="25.5">
      <c r="A90" s="14">
        <v>86</v>
      </c>
      <c r="B90" s="18" t="s">
        <v>173</v>
      </c>
      <c r="C90" s="18" t="s">
        <v>174</v>
      </c>
      <c r="D90" s="15">
        <f>'SP 63'!D90+'SP 108'!D90</f>
        <v>3</v>
      </c>
      <c r="E90" s="6"/>
      <c r="F90" s="4">
        <f t="shared" si="5"/>
        <v>0</v>
      </c>
      <c r="G90" s="22"/>
      <c r="H90" s="17">
        <f t="shared" si="6"/>
        <v>0</v>
      </c>
      <c r="I90" s="4">
        <f t="shared" si="7"/>
        <v>0</v>
      </c>
      <c r="J90" s="5">
        <f t="shared" si="8"/>
        <v>0</v>
      </c>
    </row>
    <row r="91" spans="1:10" ht="25.5">
      <c r="A91" s="14">
        <v>87</v>
      </c>
      <c r="B91" s="18" t="s">
        <v>175</v>
      </c>
      <c r="C91" s="18" t="s">
        <v>176</v>
      </c>
      <c r="D91" s="15">
        <f>'SP 63'!D91+'SP 108'!D91</f>
        <v>8</v>
      </c>
      <c r="E91" s="6"/>
      <c r="F91" s="4">
        <f t="shared" si="5"/>
        <v>0</v>
      </c>
      <c r="G91" s="22"/>
      <c r="H91" s="17">
        <f t="shared" si="6"/>
        <v>0</v>
      </c>
      <c r="I91" s="4">
        <f t="shared" si="7"/>
        <v>0</v>
      </c>
      <c r="J91" s="5">
        <f t="shared" si="8"/>
        <v>0</v>
      </c>
    </row>
    <row r="92" spans="1:10" ht="25.5">
      <c r="A92" s="14">
        <v>88</v>
      </c>
      <c r="B92" s="18" t="s">
        <v>177</v>
      </c>
      <c r="C92" s="18" t="s">
        <v>178</v>
      </c>
      <c r="D92" s="15">
        <f>'SP 63'!D92+'SP 108'!D92</f>
        <v>4</v>
      </c>
      <c r="E92" s="6"/>
      <c r="F92" s="4">
        <f t="shared" si="5"/>
        <v>0</v>
      </c>
      <c r="G92" s="22"/>
      <c r="H92" s="17">
        <f t="shared" si="6"/>
        <v>0</v>
      </c>
      <c r="I92" s="4">
        <f t="shared" si="7"/>
        <v>0</v>
      </c>
      <c r="J92" s="5">
        <f t="shared" si="8"/>
        <v>0</v>
      </c>
    </row>
    <row r="93" spans="1:10" ht="25.5">
      <c r="A93" s="14">
        <v>89</v>
      </c>
      <c r="B93" s="18" t="s">
        <v>179</v>
      </c>
      <c r="C93" s="18" t="s">
        <v>180</v>
      </c>
      <c r="D93" s="15">
        <f>'SP 63'!D93+'SP 108'!D93</f>
        <v>2</v>
      </c>
      <c r="E93" s="6"/>
      <c r="F93" s="4">
        <f t="shared" si="5"/>
        <v>0</v>
      </c>
      <c r="G93" s="22"/>
      <c r="H93" s="17">
        <f t="shared" si="6"/>
        <v>0</v>
      </c>
      <c r="I93" s="4">
        <f t="shared" si="7"/>
        <v>0</v>
      </c>
      <c r="J93" s="5">
        <f t="shared" si="8"/>
        <v>0</v>
      </c>
    </row>
    <row r="94" spans="1:10" ht="63.75">
      <c r="A94" s="14">
        <v>90</v>
      </c>
      <c r="B94" s="18" t="s">
        <v>181</v>
      </c>
      <c r="C94" s="18" t="s">
        <v>182</v>
      </c>
      <c r="D94" s="15">
        <f>'SP 63'!D94+'SP 108'!D94</f>
        <v>2</v>
      </c>
      <c r="E94" s="6"/>
      <c r="F94" s="4">
        <f t="shared" si="5"/>
        <v>0</v>
      </c>
      <c r="G94" s="22"/>
      <c r="H94" s="17">
        <f t="shared" si="6"/>
        <v>0</v>
      </c>
      <c r="I94" s="4">
        <f t="shared" si="7"/>
        <v>0</v>
      </c>
      <c r="J94" s="5">
        <f t="shared" si="8"/>
        <v>0</v>
      </c>
    </row>
    <row r="95" spans="1:10" ht="38.25">
      <c r="A95" s="14">
        <v>91</v>
      </c>
      <c r="B95" s="18" t="s">
        <v>183</v>
      </c>
      <c r="C95" s="18" t="s">
        <v>184</v>
      </c>
      <c r="D95" s="15">
        <f>'SP 63'!D95+'SP 108'!D95</f>
        <v>2</v>
      </c>
      <c r="E95" s="6"/>
      <c r="F95" s="4">
        <f t="shared" si="5"/>
        <v>0</v>
      </c>
      <c r="G95" s="22"/>
      <c r="H95" s="17">
        <f t="shared" si="6"/>
        <v>0</v>
      </c>
      <c r="I95" s="4">
        <f t="shared" si="7"/>
        <v>0</v>
      </c>
      <c r="J95" s="5">
        <f t="shared" si="8"/>
        <v>0</v>
      </c>
    </row>
    <row r="96" spans="1:10" ht="89.25">
      <c r="A96" s="14">
        <v>92</v>
      </c>
      <c r="B96" s="18" t="s">
        <v>185</v>
      </c>
      <c r="C96" s="18" t="s">
        <v>141</v>
      </c>
      <c r="D96" s="15">
        <f>'SP 63'!D96+'SP 108'!D96</f>
        <v>8</v>
      </c>
      <c r="E96" s="6"/>
      <c r="F96" s="4">
        <f t="shared" si="5"/>
        <v>0</v>
      </c>
      <c r="G96" s="22"/>
      <c r="H96" s="17">
        <f t="shared" si="6"/>
        <v>0</v>
      </c>
      <c r="I96" s="4">
        <f t="shared" si="7"/>
        <v>0</v>
      </c>
      <c r="J96" s="5">
        <f t="shared" si="8"/>
        <v>0</v>
      </c>
    </row>
    <row r="97" spans="1:10" ht="38.25">
      <c r="A97" s="14">
        <v>93</v>
      </c>
      <c r="B97" s="18" t="s">
        <v>186</v>
      </c>
      <c r="C97" s="18" t="s">
        <v>187</v>
      </c>
      <c r="D97" s="15">
        <f>'SP 63'!D97+'SP 108'!D97</f>
        <v>8</v>
      </c>
      <c r="E97" s="6"/>
      <c r="F97" s="4">
        <f t="shared" si="5"/>
        <v>0</v>
      </c>
      <c r="G97" s="22"/>
      <c r="H97" s="17">
        <f t="shared" si="6"/>
        <v>0</v>
      </c>
      <c r="I97" s="4">
        <f t="shared" si="7"/>
        <v>0</v>
      </c>
      <c r="J97" s="5">
        <f t="shared" si="8"/>
        <v>0</v>
      </c>
    </row>
    <row r="98" spans="1:10" ht="51">
      <c r="A98" s="14">
        <v>94</v>
      </c>
      <c r="B98" s="18" t="s">
        <v>188</v>
      </c>
      <c r="C98" s="18" t="s">
        <v>189</v>
      </c>
      <c r="D98" s="15">
        <f>'SP 63'!D98+'SP 108'!D98</f>
        <v>1</v>
      </c>
      <c r="E98" s="6"/>
      <c r="F98" s="4">
        <f t="shared" si="5"/>
        <v>0</v>
      </c>
      <c r="G98" s="22"/>
      <c r="H98" s="17">
        <f t="shared" si="6"/>
        <v>0</v>
      </c>
      <c r="I98" s="4">
        <f t="shared" si="7"/>
        <v>0</v>
      </c>
      <c r="J98" s="5">
        <f t="shared" si="8"/>
        <v>0</v>
      </c>
    </row>
    <row r="99" spans="1:10" ht="25.5">
      <c r="A99" s="14">
        <v>95</v>
      </c>
      <c r="B99" s="18" t="s">
        <v>190</v>
      </c>
      <c r="C99" s="18" t="s">
        <v>191</v>
      </c>
      <c r="D99" s="15">
        <f>'SP 63'!D99+'SP 108'!D99</f>
        <v>1</v>
      </c>
      <c r="E99" s="6"/>
      <c r="F99" s="4">
        <f t="shared" si="5"/>
        <v>0</v>
      </c>
      <c r="G99" s="22"/>
      <c r="H99" s="17">
        <f t="shared" si="6"/>
        <v>0</v>
      </c>
      <c r="I99" s="4">
        <f t="shared" si="7"/>
        <v>0</v>
      </c>
      <c r="J99" s="5">
        <f t="shared" si="8"/>
        <v>0</v>
      </c>
    </row>
    <row r="100" spans="1:10" ht="76.5">
      <c r="A100" s="14">
        <v>96</v>
      </c>
      <c r="B100" s="18" t="s">
        <v>192</v>
      </c>
      <c r="C100" s="18" t="s">
        <v>193</v>
      </c>
      <c r="D100" s="15">
        <f>'SP 63'!D100+'SP 108'!D100</f>
        <v>4</v>
      </c>
      <c r="E100" s="6"/>
      <c r="F100" s="4">
        <f t="shared" si="5"/>
        <v>0</v>
      </c>
      <c r="G100" s="22"/>
      <c r="H100" s="17">
        <f t="shared" si="6"/>
        <v>0</v>
      </c>
      <c r="I100" s="4">
        <f t="shared" si="7"/>
        <v>0</v>
      </c>
      <c r="J100" s="5">
        <f t="shared" si="8"/>
        <v>0</v>
      </c>
    </row>
    <row r="101" spans="1:10" ht="63.75">
      <c r="A101" s="14">
        <v>97</v>
      </c>
      <c r="B101" s="18" t="s">
        <v>194</v>
      </c>
      <c r="C101" s="18" t="s">
        <v>195</v>
      </c>
      <c r="D101" s="15">
        <f>'SP 63'!D101+'SP 108'!D101</f>
        <v>5</v>
      </c>
      <c r="E101" s="6"/>
      <c r="F101" s="4">
        <f t="shared" si="5"/>
        <v>0</v>
      </c>
      <c r="G101" s="22"/>
      <c r="H101" s="17">
        <f t="shared" si="6"/>
        <v>0</v>
      </c>
      <c r="I101" s="4">
        <f t="shared" si="7"/>
        <v>0</v>
      </c>
      <c r="J101" s="5">
        <f t="shared" si="8"/>
        <v>0</v>
      </c>
    </row>
    <row r="102" spans="1:10" ht="76.5">
      <c r="A102" s="14">
        <v>98</v>
      </c>
      <c r="B102" s="18" t="s">
        <v>196</v>
      </c>
      <c r="C102" s="18" t="s">
        <v>197</v>
      </c>
      <c r="D102" s="15">
        <f>'SP 63'!D102+'SP 108'!D102</f>
        <v>5</v>
      </c>
      <c r="E102" s="6"/>
      <c r="F102" s="4">
        <f t="shared" si="5"/>
        <v>0</v>
      </c>
      <c r="G102" s="22"/>
      <c r="H102" s="17">
        <f t="shared" si="6"/>
        <v>0</v>
      </c>
      <c r="I102" s="4">
        <f t="shared" si="7"/>
        <v>0</v>
      </c>
      <c r="J102" s="5">
        <f t="shared" si="8"/>
        <v>0</v>
      </c>
    </row>
    <row r="103" spans="1:10" ht="63.75">
      <c r="A103" s="14">
        <v>99</v>
      </c>
      <c r="B103" s="18" t="s">
        <v>198</v>
      </c>
      <c r="C103" s="18" t="s">
        <v>199</v>
      </c>
      <c r="D103" s="15">
        <f>'SP 63'!D103+'SP 108'!D103</f>
        <v>5</v>
      </c>
      <c r="E103" s="6"/>
      <c r="F103" s="4">
        <f t="shared" si="5"/>
        <v>0</v>
      </c>
      <c r="G103" s="22"/>
      <c r="H103" s="17">
        <f t="shared" si="6"/>
        <v>0</v>
      </c>
      <c r="I103" s="4">
        <f t="shared" si="7"/>
        <v>0</v>
      </c>
      <c r="J103" s="5">
        <f t="shared" si="8"/>
        <v>0</v>
      </c>
    </row>
    <row r="104" spans="1:10" ht="77.25" thickBot="1">
      <c r="A104" s="31">
        <v>100</v>
      </c>
      <c r="B104" s="32" t="s">
        <v>200</v>
      </c>
      <c r="C104" s="32" t="s">
        <v>201</v>
      </c>
      <c r="D104" s="15">
        <f>'SP 63'!D104+'SP 108'!D104</f>
        <v>10</v>
      </c>
      <c r="E104" s="33"/>
      <c r="F104" s="34">
        <f t="shared" si="5"/>
        <v>0</v>
      </c>
      <c r="G104" s="35"/>
      <c r="H104" s="36">
        <f t="shared" si="6"/>
        <v>0</v>
      </c>
      <c r="I104" s="34">
        <f t="shared" si="7"/>
        <v>0</v>
      </c>
      <c r="J104" s="37">
        <f t="shared" si="8"/>
        <v>0</v>
      </c>
    </row>
    <row r="105" spans="1:10" ht="15" thickBot="1">
      <c r="F105" s="38">
        <f>SUM(F5:F104)</f>
        <v>0</v>
      </c>
      <c r="H105" s="38">
        <f>SUM(H5:H104)</f>
        <v>0</v>
      </c>
      <c r="J105" s="38">
        <f>SUM(J5:J104)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Normal="100" workbookViewId="0">
      <pane ySplit="4" topLeftCell="A56" activePane="bottomLeft" state="frozen"/>
      <selection activeCell="G103" sqref="G103"/>
      <selection pane="bottomLeft" activeCell="C50" sqref="C50"/>
    </sheetView>
  </sheetViews>
  <sheetFormatPr defaultColWidth="9" defaultRowHeight="14.25"/>
  <cols>
    <col min="1" max="1" width="5.625" style="12" customWidth="1"/>
    <col min="2" max="2" width="13.625" style="12" customWidth="1"/>
    <col min="3" max="3" width="96.125" style="12" customWidth="1"/>
    <col min="4" max="4" width="10.625" style="12" customWidth="1"/>
    <col min="5" max="5" width="11.875" style="12" customWidth="1"/>
    <col min="6" max="6" width="12" style="12" customWidth="1"/>
    <col min="7" max="7" width="10.25" style="13" bestFit="1" customWidth="1"/>
    <col min="8" max="8" width="12.25" style="12" customWidth="1"/>
    <col min="9" max="9" width="11.75" style="12" customWidth="1"/>
    <col min="10" max="10" width="12.125" style="12" bestFit="1" customWidth="1"/>
    <col min="11" max="16384" width="9" style="12"/>
  </cols>
  <sheetData>
    <row r="1" spans="1:10" s="9" customFormat="1" ht="15">
      <c r="A1" s="7"/>
      <c r="B1" s="8"/>
      <c r="C1" s="45" t="s">
        <v>9</v>
      </c>
      <c r="D1" s="45"/>
      <c r="E1" s="45"/>
      <c r="F1" s="45"/>
      <c r="G1" s="45"/>
      <c r="H1" s="45"/>
      <c r="I1" s="45"/>
    </row>
    <row r="2" spans="1:10" s="9" customFormat="1" ht="15">
      <c r="A2" s="10"/>
      <c r="B2" s="11"/>
      <c r="C2" s="48" t="s">
        <v>12</v>
      </c>
      <c r="D2" s="48"/>
      <c r="E2" s="48"/>
      <c r="F2" s="48"/>
      <c r="G2" s="48"/>
      <c r="H2" s="48"/>
      <c r="I2" s="48"/>
    </row>
    <row r="3" spans="1:10" s="9" customFormat="1" ht="15.75" thickBot="1">
      <c r="A3" s="10"/>
      <c r="B3" s="11"/>
      <c r="C3" s="20"/>
      <c r="D3" s="47"/>
      <c r="E3" s="47"/>
      <c r="F3" s="47"/>
      <c r="G3" s="21"/>
      <c r="H3" s="21"/>
      <c r="I3" s="21"/>
    </row>
    <row r="4" spans="1:10" customFormat="1" ht="38.25">
      <c r="A4" s="25"/>
      <c r="B4" s="26"/>
      <c r="C4" s="27"/>
      <c r="D4" s="27" t="s">
        <v>3</v>
      </c>
      <c r="E4" s="28" t="s">
        <v>4</v>
      </c>
      <c r="F4" s="28" t="s">
        <v>5</v>
      </c>
      <c r="G4" s="29" t="s">
        <v>6</v>
      </c>
      <c r="H4" s="29" t="s">
        <v>11</v>
      </c>
      <c r="I4" s="28" t="s">
        <v>7</v>
      </c>
      <c r="J4" s="30" t="s">
        <v>8</v>
      </c>
    </row>
    <row r="5" spans="1:10" s="2" customFormat="1" ht="25.5">
      <c r="A5" s="14">
        <v>1</v>
      </c>
      <c r="B5" s="18" t="str">
        <f>zbiorówka!B5</f>
        <v>Anemometr uczniowski</v>
      </c>
      <c r="C5" s="18" t="str">
        <f>zbiorówka!C5</f>
        <v>Pozwala na bezpośredni odczyt wartości prędkości wiatru, z zaznaczoną skala Beauforta. Wykonany z trwałego materiału.</v>
      </c>
      <c r="D5" s="41">
        <v>1</v>
      </c>
      <c r="E5" s="16">
        <f>zbiorówka!E5</f>
        <v>0</v>
      </c>
      <c r="F5" s="16">
        <f>E5*D5</f>
        <v>0</v>
      </c>
      <c r="G5" s="39">
        <f>zbiorówka!G5</f>
        <v>0</v>
      </c>
      <c r="H5" s="17">
        <f>J5-F5</f>
        <v>0</v>
      </c>
      <c r="I5" s="4">
        <f>E5*G5%+E5</f>
        <v>0</v>
      </c>
      <c r="J5" s="5">
        <f>I5*D5</f>
        <v>0</v>
      </c>
    </row>
    <row r="6" spans="1:10" s="2" customFormat="1" ht="63.75">
      <c r="A6" s="14">
        <v>2</v>
      </c>
      <c r="B6" s="18" t="str">
        <f>zbiorówka!B6</f>
        <v>Autka poruszane magnesami - 2 szt. w zestawie</v>
      </c>
      <c r="C6" s="18" t="str">
        <f>zbiorówka!C6</f>
        <v>Zestaw demonstrujący podstawowe właściwości magnesów.</v>
      </c>
      <c r="D6" s="41">
        <v>4</v>
      </c>
      <c r="E6" s="16">
        <f>zbiorówka!E6</f>
        <v>0</v>
      </c>
      <c r="F6" s="16">
        <f t="shared" ref="F6:F48" si="0">E6*D6</f>
        <v>0</v>
      </c>
      <c r="G6" s="39">
        <f>zbiorówka!G6</f>
        <v>0</v>
      </c>
      <c r="H6" s="17">
        <f t="shared" ref="H6:H48" si="1">J6-F6</f>
        <v>0</v>
      </c>
      <c r="I6" s="4">
        <f t="shared" ref="I6:I48" si="2">E6*G6%+E6</f>
        <v>0</v>
      </c>
      <c r="J6" s="5">
        <f t="shared" ref="J6:J48" si="3">I6*D6</f>
        <v>0</v>
      </c>
    </row>
    <row r="7" spans="1:10" s="2" customFormat="1" ht="25.5">
      <c r="A7" s="14">
        <v>3</v>
      </c>
      <c r="B7" s="18" t="str">
        <f>zbiorówka!B7</f>
        <v>Bagietka szklana</v>
      </c>
      <c r="C7" s="18" t="str">
        <f>zbiorówka!C7</f>
        <v>W zestawie 10 szt.</v>
      </c>
      <c r="D7" s="41">
        <v>1</v>
      </c>
      <c r="E7" s="16">
        <f>zbiorówka!E7</f>
        <v>0</v>
      </c>
      <c r="F7" s="16">
        <f t="shared" si="0"/>
        <v>0</v>
      </c>
      <c r="G7" s="39">
        <f>zbiorówka!G7</f>
        <v>0</v>
      </c>
      <c r="H7" s="17">
        <f t="shared" si="1"/>
        <v>0</v>
      </c>
      <c r="I7" s="4">
        <f t="shared" si="2"/>
        <v>0</v>
      </c>
      <c r="J7" s="5">
        <f t="shared" si="3"/>
        <v>0</v>
      </c>
    </row>
    <row r="8" spans="1:10" s="2" customFormat="1" ht="25.5">
      <c r="A8" s="14">
        <v>4</v>
      </c>
      <c r="B8" s="18" t="str">
        <f>zbiorówka!B8</f>
        <v xml:space="preserve">Baloniki - zestaw 10 szt. </v>
      </c>
      <c r="C8" s="18" t="str">
        <f>zbiorówka!C8</f>
        <v>Baloniki do doświadczeń dotyczących powietrza i jego własności.</v>
      </c>
      <c r="D8" s="41">
        <v>1</v>
      </c>
      <c r="E8" s="16">
        <f>zbiorówka!E8</f>
        <v>0</v>
      </c>
      <c r="F8" s="16">
        <f t="shared" si="0"/>
        <v>0</v>
      </c>
      <c r="G8" s="39">
        <f>zbiorówka!G8</f>
        <v>0</v>
      </c>
      <c r="H8" s="17">
        <f t="shared" si="1"/>
        <v>0</v>
      </c>
      <c r="I8" s="4">
        <f t="shared" si="2"/>
        <v>0</v>
      </c>
      <c r="J8" s="5">
        <f t="shared" si="3"/>
        <v>0</v>
      </c>
    </row>
    <row r="9" spans="1:10" s="2" customFormat="1" ht="38.25">
      <c r="A9" s="14">
        <v>5</v>
      </c>
      <c r="B9" s="18" t="str">
        <f>zbiorówka!B9</f>
        <v>Sproszkowany barwnik niebieski</v>
      </c>
      <c r="C9" s="18" t="str">
        <f>zbiorówka!C9</f>
        <v>Barwnik niebieski, sproszkowany, min. 10 g.</v>
      </c>
      <c r="D9" s="41">
        <v>1</v>
      </c>
      <c r="E9" s="16">
        <f>zbiorówka!E9</f>
        <v>0</v>
      </c>
      <c r="F9" s="16">
        <f t="shared" si="0"/>
        <v>0</v>
      </c>
      <c r="G9" s="39">
        <f>zbiorówka!G9</f>
        <v>0</v>
      </c>
      <c r="H9" s="17">
        <f t="shared" si="1"/>
        <v>0</v>
      </c>
      <c r="I9" s="4">
        <f t="shared" si="2"/>
        <v>0</v>
      </c>
      <c r="J9" s="5">
        <f t="shared" si="3"/>
        <v>0</v>
      </c>
    </row>
    <row r="10" spans="1:10" s="2" customFormat="1" ht="127.5">
      <c r="A10" s="14">
        <v>6</v>
      </c>
      <c r="B10" s="18" t="str">
        <f>zbiorówka!B10</f>
        <v>Zestaw do doświadczeń - biodegradacja</v>
      </c>
      <c r="C10" s="18" t="str">
        <f>zbiorówka!C10</f>
        <v>Zestaw ma umożliwić testowanie stopnia biodegradowalności materiałów zawartych w zestawie, jak też innych materiałów na co dzień używanych przez uczniów. W skład zestawu wejdą m.in.:
pojemniki testowe z otworami wentylacyjnymi – minim. 6 szt.
ramki do pojemników testowych – minimum 6 szt.
pęseta do przenoszenia próbek – minimum 1 szt.
torba biodegradowalna na zakupy – minimum 1 szt.
folia celulozowa – minimum 1 szt.
komposter  – minimum 1 szt. (100 ml)
próbki metalu: co najmniej 3 rodzaje po 3 szt.
wzór karty obserwacji – minimum 1 szt.</v>
      </c>
      <c r="D10" s="41">
        <v>1</v>
      </c>
      <c r="E10" s="16">
        <f>zbiorówka!E10</f>
        <v>0</v>
      </c>
      <c r="F10" s="16">
        <f t="shared" si="0"/>
        <v>0</v>
      </c>
      <c r="G10" s="39">
        <f>zbiorówka!G10</f>
        <v>0</v>
      </c>
      <c r="H10" s="17">
        <f t="shared" si="1"/>
        <v>0</v>
      </c>
      <c r="I10" s="4">
        <f t="shared" si="2"/>
        <v>0</v>
      </c>
      <c r="J10" s="5">
        <f t="shared" si="3"/>
        <v>0</v>
      </c>
    </row>
    <row r="11" spans="1:10" s="2" customFormat="1" ht="25.5">
      <c r="A11" s="14">
        <v>7</v>
      </c>
      <c r="B11" s="18" t="str">
        <f>zbiorówka!B11</f>
        <v xml:space="preserve">Bloki metali - zestaw 6 szt. </v>
      </c>
      <c r="C11" s="18" t="str">
        <f>zbiorówka!C11</f>
        <v>Zestaw 6 sześcianów o jednakowej objętości (bok min: 20 mm) wykonanych z różnych metali i stopów metali.</v>
      </c>
      <c r="D11" s="41">
        <v>2</v>
      </c>
      <c r="E11" s="16">
        <f>zbiorówka!E11</f>
        <v>0</v>
      </c>
      <c r="F11" s="16">
        <f t="shared" si="0"/>
        <v>0</v>
      </c>
      <c r="G11" s="39">
        <f>zbiorówka!G11</f>
        <v>0</v>
      </c>
      <c r="H11" s="17">
        <f t="shared" si="1"/>
        <v>0</v>
      </c>
      <c r="I11" s="4">
        <f t="shared" si="2"/>
        <v>0</v>
      </c>
      <c r="J11" s="5">
        <f t="shared" si="3"/>
        <v>0</v>
      </c>
    </row>
    <row r="12" spans="1:10" s="2" customFormat="1" ht="38.25">
      <c r="A12" s="14">
        <v>8</v>
      </c>
      <c r="B12" s="18" t="str">
        <f>zbiorówka!B12</f>
        <v>Skały i minerały - zestaw 6 szt.</v>
      </c>
      <c r="C12" s="18" t="str">
        <f>zbiorówka!C12</f>
        <v>Zestaw 6 fragmentów różnych skał i minerałów o wielkości min 3 cm.</v>
      </c>
      <c r="D12" s="41">
        <v>4</v>
      </c>
      <c r="E12" s="16">
        <f>zbiorówka!E12</f>
        <v>0</v>
      </c>
      <c r="F12" s="16">
        <f t="shared" si="0"/>
        <v>0</v>
      </c>
      <c r="G12" s="39">
        <f>zbiorówka!G12</f>
        <v>0</v>
      </c>
      <c r="H12" s="17">
        <f t="shared" si="1"/>
        <v>0</v>
      </c>
      <c r="I12" s="4">
        <f t="shared" si="2"/>
        <v>0</v>
      </c>
      <c r="J12" s="5">
        <f t="shared" si="3"/>
        <v>0</v>
      </c>
    </row>
    <row r="13" spans="1:10" s="2" customFormat="1" ht="102">
      <c r="A13" s="14">
        <v>9</v>
      </c>
      <c r="B13" s="18" t="str">
        <f>zbiorówka!B13</f>
        <v xml:space="preserve">Tablicowy zestaw magnetyczny przedstawiający cykl rozwojowy owada, płaza i roślin </v>
      </c>
      <c r="C13" s="18" t="str">
        <f>zbiorówka!C13</f>
        <v>Zestaw zawiera magnetyczne elementy obrazujące cykl rozwojowy przykładowego owada, płaza i rośliny. Zestaw ma umożliwić układanie elementów cyklu na tablicy szkolnej oraz dopisywanie/doklejanie do nich dodatkowych informacji.</v>
      </c>
      <c r="D13" s="41">
        <v>1</v>
      </c>
      <c r="E13" s="16">
        <f>zbiorówka!E13</f>
        <v>0</v>
      </c>
      <c r="F13" s="16">
        <f t="shared" si="0"/>
        <v>0</v>
      </c>
      <c r="G13" s="39">
        <f>zbiorówka!G13</f>
        <v>0</v>
      </c>
      <c r="H13" s="17">
        <f t="shared" si="1"/>
        <v>0</v>
      </c>
      <c r="I13" s="4">
        <f t="shared" si="2"/>
        <v>0</v>
      </c>
      <c r="J13" s="5">
        <f t="shared" si="3"/>
        <v>0</v>
      </c>
    </row>
    <row r="14" spans="1:10" s="2" customFormat="1" ht="63.75">
      <c r="A14" s="14">
        <v>10</v>
      </c>
      <c r="B14" s="18" t="str">
        <f>zbiorówka!B14</f>
        <v>Zestaw cylindrów miarowych - 10 szt. w zestawie</v>
      </c>
      <c r="C14" s="18" t="str">
        <f>zbiorówka!C14</f>
        <v>Cylindry o pojemności 50 ml z podziałką 1 ml. Wykonanie z materiału trwałego materiału.</v>
      </c>
      <c r="D14" s="41">
        <v>4</v>
      </c>
      <c r="E14" s="16">
        <f>zbiorówka!E14</f>
        <v>0</v>
      </c>
      <c r="F14" s="16">
        <f t="shared" si="0"/>
        <v>0</v>
      </c>
      <c r="G14" s="39">
        <f>zbiorówka!G14</f>
        <v>0</v>
      </c>
      <c r="H14" s="17">
        <f t="shared" si="1"/>
        <v>0</v>
      </c>
      <c r="I14" s="4">
        <f t="shared" si="2"/>
        <v>0</v>
      </c>
      <c r="J14" s="5">
        <f t="shared" si="3"/>
        <v>0</v>
      </c>
    </row>
    <row r="15" spans="1:10" s="2" customFormat="1" ht="25.5">
      <c r="A15" s="14">
        <v>11</v>
      </c>
      <c r="B15" s="18" t="str">
        <f>zbiorówka!B15</f>
        <v xml:space="preserve">Deszczomierz </v>
      </c>
      <c r="C15" s="18" t="str">
        <f>zbiorówka!C15</f>
        <v>Wykonany z transparentnego trwałego tworzywa, z nakładką umożliwiającą osadzenie na  np. drewnianym kijku. Wymiary min: 242 x 87 x 87 mm.</v>
      </c>
      <c r="D15" s="41">
        <v>1</v>
      </c>
      <c r="E15" s="16">
        <f>zbiorówka!E15</f>
        <v>0</v>
      </c>
      <c r="F15" s="16">
        <f t="shared" si="0"/>
        <v>0</v>
      </c>
      <c r="G15" s="39">
        <f>zbiorówka!G15</f>
        <v>0</v>
      </c>
      <c r="H15" s="17">
        <f t="shared" si="1"/>
        <v>0</v>
      </c>
      <c r="I15" s="4">
        <f t="shared" si="2"/>
        <v>0</v>
      </c>
      <c r="J15" s="5">
        <f t="shared" si="3"/>
        <v>0</v>
      </c>
    </row>
    <row r="16" spans="1:10" s="2" customFormat="1" ht="25.5">
      <c r="A16" s="14">
        <v>12</v>
      </c>
      <c r="B16" s="18" t="str">
        <f>zbiorówka!B16</f>
        <v>Drążek teleskopowy</v>
      </c>
      <c r="C16" s="18" t="str">
        <f>zbiorówka!C16</f>
        <v>Drążek teleskopowy o długości od mini. 145 cm do max. 275 cm, wykonany z trwałego tworzywa, wyposażony w mechanizm umożlwiający montaż sit, siatek, czerpaków.</v>
      </c>
      <c r="D16" s="41">
        <v>1</v>
      </c>
      <c r="E16" s="16">
        <f>zbiorówka!E16</f>
        <v>0</v>
      </c>
      <c r="F16" s="16">
        <f t="shared" si="0"/>
        <v>0</v>
      </c>
      <c r="G16" s="39">
        <f>zbiorówka!G16</f>
        <v>0</v>
      </c>
      <c r="H16" s="17">
        <f t="shared" si="1"/>
        <v>0</v>
      </c>
      <c r="I16" s="4">
        <f t="shared" si="2"/>
        <v>0</v>
      </c>
      <c r="J16" s="5">
        <f t="shared" si="3"/>
        <v>0</v>
      </c>
    </row>
    <row r="17" spans="1:10" s="2" customFormat="1" ht="25.5">
      <c r="A17" s="14">
        <v>13</v>
      </c>
      <c r="B17" s="18" t="str">
        <f>zbiorówka!B17</f>
        <v>Dynamometr 2,5 N</v>
      </c>
      <c r="C17" s="18" t="str">
        <f>zbiorówka!C17</f>
        <v>Waga sprężynowa wykonana z trwałego tworzywa o podwójnych skalach: 2,5 N / 0,25 kg.</v>
      </c>
      <c r="D17" s="41">
        <v>2</v>
      </c>
      <c r="E17" s="16">
        <f>zbiorówka!E17</f>
        <v>0</v>
      </c>
      <c r="F17" s="16">
        <f t="shared" si="0"/>
        <v>0</v>
      </c>
      <c r="G17" s="39">
        <f>zbiorówka!G17</f>
        <v>0</v>
      </c>
      <c r="H17" s="17">
        <f t="shared" si="1"/>
        <v>0</v>
      </c>
      <c r="I17" s="4">
        <f t="shared" si="2"/>
        <v>0</v>
      </c>
      <c r="J17" s="5">
        <f t="shared" si="3"/>
        <v>0</v>
      </c>
    </row>
    <row r="18" spans="1:10" s="2" customFormat="1" ht="25.5">
      <c r="A18" s="14">
        <v>14</v>
      </c>
      <c r="B18" s="18" t="str">
        <f>zbiorówka!B18</f>
        <v>Dynamometr 30 N</v>
      </c>
      <c r="C18" s="18" t="str">
        <f>zbiorówka!C18</f>
        <v>Waga sprężynowa wykonana z trwałego tworzywa o podwójnych skalach: 30 N / 3 kg.</v>
      </c>
      <c r="D18" s="41">
        <v>2</v>
      </c>
      <c r="E18" s="16">
        <f>zbiorówka!E18</f>
        <v>0</v>
      </c>
      <c r="F18" s="16">
        <f t="shared" si="0"/>
        <v>0</v>
      </c>
      <c r="G18" s="39">
        <f>zbiorówka!G18</f>
        <v>0</v>
      </c>
      <c r="H18" s="17">
        <f t="shared" si="1"/>
        <v>0</v>
      </c>
      <c r="I18" s="4">
        <f t="shared" si="2"/>
        <v>0</v>
      </c>
      <c r="J18" s="5">
        <f t="shared" si="3"/>
        <v>0</v>
      </c>
    </row>
    <row r="19" spans="1:10" s="2" customFormat="1" ht="38.25">
      <c r="A19" s="14">
        <v>15</v>
      </c>
      <c r="B19" s="18" t="str">
        <f>zbiorówka!B19</f>
        <v>Program multimedialny - przyroda</v>
      </c>
      <c r="C19" s="18" t="str">
        <f>zbiorówka!C19</f>
        <v>Program multimedialny wspomagający naukę przyrody zgodny z podstawą programowa dla klas IV - VIII szkół podstawowych. Umożlwiający pracę przy wykorzystaniu tablicy interaktywnej, licencja sieciowa wielostanowiskowa, wieczysta bez limitu liczby użytkowników.</v>
      </c>
      <c r="D19" s="41">
        <v>1</v>
      </c>
      <c r="E19" s="16">
        <f>zbiorówka!E19</f>
        <v>0</v>
      </c>
      <c r="F19" s="16">
        <f t="shared" si="0"/>
        <v>0</v>
      </c>
      <c r="G19" s="39">
        <f>zbiorówka!G19</f>
        <v>0</v>
      </c>
      <c r="H19" s="17">
        <f t="shared" si="1"/>
        <v>0</v>
      </c>
      <c r="I19" s="4">
        <f t="shared" si="2"/>
        <v>0</v>
      </c>
      <c r="J19" s="5">
        <f t="shared" si="3"/>
        <v>0</v>
      </c>
    </row>
    <row r="20" spans="1:10" s="2" customFormat="1" ht="76.5">
      <c r="A20" s="14">
        <v>16</v>
      </c>
      <c r="B20" s="18" t="str">
        <f>zbiorówka!B20</f>
        <v>Zestaw do prowadzenia doświadczeń  z zakresu elektromagnetyzmu</v>
      </c>
      <c r="C20" s="18" t="str">
        <f>zbiorówka!C20</f>
        <v>Zestaw zawierający m. in.: elektromagnes, zworę magnetyczną, przewody, rdzeń żelazny, proste magnesy. Dostosowany do prowadzenia doświadczeń dla/przez uczniów klas IV - VIII szkół podstawowych.</v>
      </c>
      <c r="D20" s="41">
        <v>4</v>
      </c>
      <c r="E20" s="16">
        <f>zbiorówka!E20</f>
        <v>0</v>
      </c>
      <c r="F20" s="16">
        <f t="shared" si="0"/>
        <v>0</v>
      </c>
      <c r="G20" s="39">
        <f>zbiorówka!G20</f>
        <v>0</v>
      </c>
      <c r="H20" s="17">
        <f t="shared" si="1"/>
        <v>0</v>
      </c>
      <c r="I20" s="4">
        <f t="shared" si="2"/>
        <v>0</v>
      </c>
      <c r="J20" s="5">
        <f t="shared" si="3"/>
        <v>0</v>
      </c>
    </row>
    <row r="21" spans="1:10" s="2" customFormat="1" ht="38.25">
      <c r="A21" s="14">
        <v>17</v>
      </c>
      <c r="B21" s="18" t="str">
        <f>zbiorówka!B21</f>
        <v xml:space="preserve">Elektroskop demonstracyjny </v>
      </c>
      <c r="C21" s="18" t="str">
        <f>zbiorówka!C21</f>
        <v>Elektroskop wychyłowy o wysokości minimum 30 cm. Wyposażony w gniazdo uziemiające.</v>
      </c>
      <c r="D21" s="41">
        <v>1</v>
      </c>
      <c r="E21" s="16">
        <f>zbiorówka!E21</f>
        <v>0</v>
      </c>
      <c r="F21" s="16">
        <f t="shared" si="0"/>
        <v>0</v>
      </c>
      <c r="G21" s="39">
        <f>zbiorówka!G21</f>
        <v>0</v>
      </c>
      <c r="H21" s="17">
        <f t="shared" si="1"/>
        <v>0</v>
      </c>
      <c r="I21" s="4">
        <f t="shared" si="2"/>
        <v>0</v>
      </c>
      <c r="J21" s="5">
        <f t="shared" si="3"/>
        <v>0</v>
      </c>
    </row>
    <row r="22" spans="1:10" s="2" customFormat="1" ht="51">
      <c r="A22" s="14">
        <v>18</v>
      </c>
      <c r="B22" s="18" t="str">
        <f>zbiorówka!B22</f>
        <v>Globus fizyczny demonstracyjny</v>
      </c>
      <c r="C22" s="18" t="str">
        <f>zbiorówka!C22</f>
        <v xml:space="preserve">Globus fizyczny o średnicy minimum 42 cm. Polska wersja językowa. </v>
      </c>
      <c r="D22" s="41">
        <v>1</v>
      </c>
      <c r="E22" s="16">
        <f>zbiorówka!E22</f>
        <v>0</v>
      </c>
      <c r="F22" s="16">
        <f t="shared" si="0"/>
        <v>0</v>
      </c>
      <c r="G22" s="39">
        <f>zbiorówka!G22</f>
        <v>0</v>
      </c>
      <c r="H22" s="17">
        <f t="shared" si="1"/>
        <v>0</v>
      </c>
      <c r="I22" s="4">
        <f t="shared" si="2"/>
        <v>0</v>
      </c>
      <c r="J22" s="5">
        <f t="shared" si="3"/>
        <v>0</v>
      </c>
    </row>
    <row r="23" spans="1:10" s="2" customFormat="1" ht="38.25">
      <c r="A23" s="14">
        <v>19</v>
      </c>
      <c r="B23" s="18" t="str">
        <f>zbiorówka!B23</f>
        <v>Globus fizyczny uczniowski</v>
      </c>
      <c r="C23" s="18" t="str">
        <f>zbiorówka!C23</f>
        <v>Globus fizyczny o średnicy minimum 22 cm. Polska wersja językowa.</v>
      </c>
      <c r="D23" s="41">
        <v>4</v>
      </c>
      <c r="E23" s="16">
        <f>zbiorówka!E23</f>
        <v>0</v>
      </c>
      <c r="F23" s="16">
        <f t="shared" si="0"/>
        <v>0</v>
      </c>
      <c r="G23" s="39">
        <f>zbiorówka!G23</f>
        <v>0</v>
      </c>
      <c r="H23" s="17">
        <f t="shared" si="1"/>
        <v>0</v>
      </c>
      <c r="I23" s="4">
        <f t="shared" si="2"/>
        <v>0</v>
      </c>
      <c r="J23" s="5">
        <f t="shared" si="3"/>
        <v>0</v>
      </c>
    </row>
    <row r="24" spans="1:10" s="2" customFormat="1" ht="38.25">
      <c r="A24" s="14">
        <v>20</v>
      </c>
      <c r="B24" s="18" t="str">
        <f>zbiorówka!B24</f>
        <v>Globus zoologiczny uczniowski</v>
      </c>
      <c r="C24" s="18" t="str">
        <f>zbiorówka!C24</f>
        <v>Globus zoologiczny o średnicy minimum 22 cm. Polska wersja językowa.</v>
      </c>
      <c r="D24" s="41">
        <v>4</v>
      </c>
      <c r="E24" s="16">
        <f>zbiorówka!E24</f>
        <v>0</v>
      </c>
      <c r="F24" s="16">
        <f t="shared" si="0"/>
        <v>0</v>
      </c>
      <c r="G24" s="39">
        <f>zbiorówka!G24</f>
        <v>0</v>
      </c>
      <c r="H24" s="17">
        <f t="shared" si="1"/>
        <v>0</v>
      </c>
      <c r="I24" s="4">
        <f t="shared" si="2"/>
        <v>0</v>
      </c>
      <c r="J24" s="5">
        <f t="shared" si="3"/>
        <v>0</v>
      </c>
    </row>
    <row r="25" spans="1:10" s="2" customFormat="1" ht="51">
      <c r="A25" s="14">
        <v>21</v>
      </c>
      <c r="B25" s="18" t="str">
        <f>zbiorówka!B25</f>
        <v>Zestaw gnomonów - 5 szt. w zestawie</v>
      </c>
      <c r="C25" s="18" t="str">
        <f>zbiorówka!C25</f>
        <v xml:space="preserve">Zestaw pięciu gnomonów z tablicami/kartami do nanoszenia obserwacji (karty do powielania lub tabliczki suchościeralne). Obłe zakończenie Gnomona. </v>
      </c>
      <c r="D25" s="41">
        <v>1</v>
      </c>
      <c r="E25" s="16">
        <f>zbiorówka!E25</f>
        <v>0</v>
      </c>
      <c r="F25" s="16">
        <f t="shared" si="0"/>
        <v>0</v>
      </c>
      <c r="G25" s="39">
        <f>zbiorówka!G25</f>
        <v>0</v>
      </c>
      <c r="H25" s="17">
        <f t="shared" si="1"/>
        <v>0</v>
      </c>
      <c r="I25" s="4">
        <f t="shared" si="2"/>
        <v>0</v>
      </c>
      <c r="J25" s="5">
        <f t="shared" si="3"/>
        <v>0</v>
      </c>
    </row>
    <row r="26" spans="1:10" s="2" customFormat="1" ht="38.25">
      <c r="A26" s="14">
        <v>22</v>
      </c>
      <c r="B26" s="18" t="str">
        <f>zbiorówka!B26</f>
        <v>Model pojazdu z napędem wodorowym</v>
      </c>
      <c r="C26" s="18" t="str">
        <f>zbiorówka!C26</f>
        <v>Model pojazdu napędzanego czystym wodorem do doświadczeń prowadzonych dla/przez uczniów klas IV - VIII szkół podstawowych.</v>
      </c>
      <c r="D26" s="41">
        <v>1</v>
      </c>
      <c r="E26" s="16">
        <f>zbiorówka!E26</f>
        <v>0</v>
      </c>
      <c r="F26" s="16">
        <f t="shared" si="0"/>
        <v>0</v>
      </c>
      <c r="G26" s="39">
        <f>zbiorówka!G26</f>
        <v>0</v>
      </c>
      <c r="H26" s="17">
        <f t="shared" si="1"/>
        <v>0</v>
      </c>
      <c r="I26" s="4">
        <f t="shared" si="2"/>
        <v>0</v>
      </c>
      <c r="J26" s="5">
        <f t="shared" si="3"/>
        <v>0</v>
      </c>
    </row>
    <row r="27" spans="1:10" s="2" customFormat="1" ht="38.25">
      <c r="A27" s="14">
        <v>23</v>
      </c>
      <c r="B27" s="18" t="str">
        <f>zbiorówka!B27</f>
        <v>Interfejs pomiarowy</v>
      </c>
      <c r="C27" s="18" t="str">
        <f>zbiorówka!C27</f>
        <v xml:space="preserve">Interfejs z trzema wbudowanymi czujnikami: temperatury otoczenia, dźwięku i światła oraz z sondą umożliwiającą pomiar temperatury na zewnątrz. Urządzenia będzie wykorzystywane do prowadzenia obserwacji przez uczniów klas IV - VIII szkół podstawowych. </v>
      </c>
      <c r="D27" s="41">
        <v>1</v>
      </c>
      <c r="E27" s="16">
        <f>zbiorówka!E27</f>
        <v>0</v>
      </c>
      <c r="F27" s="16">
        <f t="shared" si="0"/>
        <v>0</v>
      </c>
      <c r="G27" s="39">
        <f>zbiorówka!G27</f>
        <v>0</v>
      </c>
      <c r="H27" s="17">
        <f t="shared" si="1"/>
        <v>0</v>
      </c>
      <c r="I27" s="4">
        <f t="shared" si="2"/>
        <v>0</v>
      </c>
      <c r="J27" s="5">
        <f t="shared" si="3"/>
        <v>0</v>
      </c>
    </row>
    <row r="28" spans="1:10" s="2" customFormat="1" ht="38.25">
      <c r="A28" s="14">
        <v>24</v>
      </c>
      <c r="B28" s="18" t="str">
        <f>zbiorówka!B28</f>
        <v>Cyfrowa kamera mikroskopowa</v>
      </c>
      <c r="C28" s="18" t="str">
        <f>zbiorówka!C28</f>
        <v>Mikroskopowa kamera cyfrowa umożliwiająca wykonanie cyfrowego zapisu obrazu spod mikroskopu na komputerze. Kamera podłączana do komputera za pomocą przewodu i portu USB. Do kamery dołączone adaptery o średnicy 30 mm oraz 30,5 mm. Rozdzielczość sensora - 5 MP.</v>
      </c>
      <c r="D28" s="41">
        <v>1</v>
      </c>
      <c r="E28" s="16">
        <f>zbiorówka!E28</f>
        <v>0</v>
      </c>
      <c r="F28" s="16">
        <f t="shared" si="0"/>
        <v>0</v>
      </c>
      <c r="G28" s="39">
        <f>zbiorówka!G28</f>
        <v>0</v>
      </c>
      <c r="H28" s="17">
        <f t="shared" si="1"/>
        <v>0</v>
      </c>
      <c r="I28" s="4">
        <f t="shared" si="2"/>
        <v>0</v>
      </c>
      <c r="J28" s="5">
        <f t="shared" si="3"/>
        <v>0</v>
      </c>
    </row>
    <row r="29" spans="1:10" s="2" customFormat="1" ht="63.75">
      <c r="A29" s="14">
        <v>25</v>
      </c>
      <c r="B29" s="18" t="str">
        <f>zbiorówka!B29</f>
        <v>Zestaw kamertonów rezonacyjnych - 2 szt. w zestawie</v>
      </c>
      <c r="C29" s="18" t="str">
        <f>zbiorówka!C29</f>
        <v>Zestaw 2 kamertonów o częstotliwości 440 Hz. W zestawie z miękkim młotkiem.</v>
      </c>
      <c r="D29" s="41">
        <v>1</v>
      </c>
      <c r="E29" s="16">
        <f>zbiorówka!E29</f>
        <v>0</v>
      </c>
      <c r="F29" s="16">
        <f t="shared" si="0"/>
        <v>0</v>
      </c>
      <c r="G29" s="39">
        <f>zbiorówka!G29</f>
        <v>0</v>
      </c>
      <c r="H29" s="17">
        <f t="shared" si="1"/>
        <v>0</v>
      </c>
      <c r="I29" s="4">
        <f t="shared" si="2"/>
        <v>0</v>
      </c>
      <c r="J29" s="5">
        <f t="shared" si="3"/>
        <v>0</v>
      </c>
    </row>
    <row r="30" spans="1:10" s="2" customFormat="1">
      <c r="A30" s="14">
        <v>26</v>
      </c>
      <c r="B30" s="18" t="str">
        <f>zbiorówka!B30</f>
        <v xml:space="preserve">Klinometr </v>
      </c>
      <c r="C30" s="18" t="str">
        <f>zbiorówka!C30</f>
        <v xml:space="preserve">Klinometr z uchwytem i okienkiem do odczytu. Miary kątów podawane w stopniach z informacją "plus/minus". </v>
      </c>
      <c r="D30" s="41">
        <v>4</v>
      </c>
      <c r="E30" s="16">
        <f>zbiorówka!E30</f>
        <v>0</v>
      </c>
      <c r="F30" s="16">
        <f t="shared" si="0"/>
        <v>0</v>
      </c>
      <c r="G30" s="39">
        <f>zbiorówka!G30</f>
        <v>0</v>
      </c>
      <c r="H30" s="17">
        <f t="shared" si="1"/>
        <v>0</v>
      </c>
      <c r="I30" s="4">
        <f t="shared" si="2"/>
        <v>0</v>
      </c>
      <c r="J30" s="5">
        <f t="shared" si="3"/>
        <v>0</v>
      </c>
    </row>
    <row r="31" spans="1:10" s="2" customFormat="1" ht="25.5">
      <c r="A31" s="14">
        <v>27</v>
      </c>
      <c r="B31" s="18" t="str">
        <f>zbiorówka!B31</f>
        <v>Klosz próżniowy</v>
      </c>
      <c r="C31" s="18" t="str">
        <f>zbiorówka!C31</f>
        <v xml:space="preserve">Pomoc dydaktyczne demonstrująca rozchodzenie się fal dźwiękowych w próżni. </v>
      </c>
      <c r="D31" s="41">
        <v>1</v>
      </c>
      <c r="E31" s="16">
        <f>zbiorówka!E31</f>
        <v>0</v>
      </c>
      <c r="F31" s="16">
        <f t="shared" si="0"/>
        <v>0</v>
      </c>
      <c r="G31" s="39">
        <f>zbiorówka!G31</f>
        <v>0</v>
      </c>
      <c r="H31" s="17">
        <f t="shared" si="1"/>
        <v>0</v>
      </c>
      <c r="I31" s="4">
        <f t="shared" si="2"/>
        <v>0</v>
      </c>
      <c r="J31" s="5">
        <f t="shared" si="3"/>
        <v>0</v>
      </c>
    </row>
    <row r="32" spans="1:10" s="2" customFormat="1" ht="51">
      <c r="A32" s="14">
        <v>28</v>
      </c>
      <c r="B32" s="18" t="str">
        <f>zbiorówka!B32</f>
        <v>Zestaw kolb stożkowych - 4 szt. w zestawie</v>
      </c>
      <c r="C32" s="18" t="str">
        <f>zbiorówka!C32</f>
        <v xml:space="preserve">Kolby stożkowe (kolby Erlenmayera) z wąską szyją wykonane z borokrzemianowego szkła o pojemności 250 ml. </v>
      </c>
      <c r="D32" s="41">
        <v>1</v>
      </c>
      <c r="E32" s="16">
        <f>zbiorówka!E32</f>
        <v>0</v>
      </c>
      <c r="F32" s="16">
        <f t="shared" si="0"/>
        <v>0</v>
      </c>
      <c r="G32" s="39">
        <f>zbiorówka!G32</f>
        <v>0</v>
      </c>
      <c r="H32" s="17">
        <f t="shared" si="1"/>
        <v>0</v>
      </c>
      <c r="I32" s="4">
        <f t="shared" si="2"/>
        <v>0</v>
      </c>
      <c r="J32" s="5">
        <f t="shared" si="3"/>
        <v>0</v>
      </c>
    </row>
    <row r="33" spans="1:10" s="2" customFormat="1">
      <c r="A33" s="14">
        <v>29</v>
      </c>
      <c r="B33" s="18" t="str">
        <f>zbiorówka!B33</f>
        <v xml:space="preserve">Kompas </v>
      </c>
      <c r="C33" s="18" t="str">
        <f>zbiorówka!C33</f>
        <v>Kompas zamykany z igłą zawieszoną w płynie i przyrządami celowniczymi. Średnica min 5 cm.</v>
      </c>
      <c r="D33" s="41">
        <v>4</v>
      </c>
      <c r="E33" s="16">
        <f>zbiorówka!E33</f>
        <v>0</v>
      </c>
      <c r="F33" s="16">
        <f t="shared" si="0"/>
        <v>0</v>
      </c>
      <c r="G33" s="39">
        <f>zbiorówka!G33</f>
        <v>0</v>
      </c>
      <c r="H33" s="17">
        <f t="shared" si="1"/>
        <v>0</v>
      </c>
      <c r="I33" s="4">
        <f t="shared" si="2"/>
        <v>0</v>
      </c>
      <c r="J33" s="5">
        <f t="shared" si="3"/>
        <v>0</v>
      </c>
    </row>
    <row r="34" spans="1:10" s="2" customFormat="1" ht="63.75">
      <c r="A34" s="14">
        <v>30</v>
      </c>
      <c r="B34" s="18" t="str">
        <f>zbiorówka!B34</f>
        <v>Zestaw korków gumowy do kolby stożkowej - w zestawie 6 szt.</v>
      </c>
      <c r="C34" s="18" t="str">
        <f>zbiorówka!C34</f>
        <v>Korek gumowy dopasowany do kolb stożkowych opisanych powyżej.</v>
      </c>
      <c r="D34" s="41">
        <v>4</v>
      </c>
      <c r="E34" s="16">
        <f>zbiorówka!E34</f>
        <v>0</v>
      </c>
      <c r="F34" s="16">
        <f t="shared" si="0"/>
        <v>0</v>
      </c>
      <c r="G34" s="39">
        <f>zbiorówka!G34</f>
        <v>0</v>
      </c>
      <c r="H34" s="17">
        <f t="shared" si="1"/>
        <v>0</v>
      </c>
      <c r="I34" s="4">
        <f t="shared" si="2"/>
        <v>0</v>
      </c>
      <c r="J34" s="5">
        <f t="shared" si="3"/>
        <v>0</v>
      </c>
    </row>
    <row r="35" spans="1:10" s="2" customFormat="1" ht="25.5">
      <c r="A35" s="14">
        <v>31</v>
      </c>
      <c r="B35" s="18" t="str">
        <f>zbiorówka!B35</f>
        <v>Krążek barw Newtona</v>
      </c>
      <c r="C35" s="18" t="str">
        <f>zbiorówka!C35</f>
        <v>Wprawiany w ruch za pomocą ręcznej wirownicy z korbką. Średnica minimum 17 cm.</v>
      </c>
      <c r="D35" s="41">
        <v>1</v>
      </c>
      <c r="E35" s="16">
        <f>zbiorówka!E35</f>
        <v>0</v>
      </c>
      <c r="F35" s="16">
        <f t="shared" si="0"/>
        <v>0</v>
      </c>
      <c r="G35" s="39">
        <f>zbiorówka!G35</f>
        <v>0</v>
      </c>
      <c r="H35" s="17">
        <f t="shared" si="1"/>
        <v>0</v>
      </c>
      <c r="I35" s="4">
        <f t="shared" si="2"/>
        <v>0</v>
      </c>
      <c r="J35" s="5">
        <f t="shared" si="3"/>
        <v>0</v>
      </c>
    </row>
    <row r="36" spans="1:10" s="2" customFormat="1" ht="25.5">
      <c r="A36" s="14">
        <v>32</v>
      </c>
      <c r="B36" s="18" t="str">
        <f>zbiorówka!B36</f>
        <v>Latarka dynamo</v>
      </c>
      <c r="C36" s="18" t="str">
        <f>zbiorówka!C36</f>
        <v>Latarka napędzana siłą mięśni. Obudowa transparentna umożlwiająca widoczność działania obwodu.</v>
      </c>
      <c r="D36" s="41">
        <v>4</v>
      </c>
      <c r="E36" s="16">
        <f>zbiorówka!E36</f>
        <v>0</v>
      </c>
      <c r="F36" s="16">
        <f t="shared" si="0"/>
        <v>0</v>
      </c>
      <c r="G36" s="39">
        <f>zbiorówka!G36</f>
        <v>0</v>
      </c>
      <c r="H36" s="17">
        <f t="shared" si="1"/>
        <v>0</v>
      </c>
      <c r="I36" s="4">
        <f t="shared" si="2"/>
        <v>0</v>
      </c>
      <c r="J36" s="5">
        <f t="shared" si="3"/>
        <v>0</v>
      </c>
    </row>
    <row r="37" spans="1:10" s="2" customFormat="1" ht="25.5">
      <c r="A37" s="14">
        <v>33</v>
      </c>
      <c r="B37" s="18" t="str">
        <f>zbiorówka!B37</f>
        <v>Lornetka uczniowska</v>
      </c>
      <c r="C37" s="18" t="str">
        <f>zbiorówka!C37</f>
        <v>Lornetka metalowa w gumowej oprawie. Pole widzenia od minim. 100 m do max. 1000 m.</v>
      </c>
      <c r="D37" s="41">
        <v>8</v>
      </c>
      <c r="E37" s="16">
        <f>zbiorówka!E37</f>
        <v>0</v>
      </c>
      <c r="F37" s="16">
        <f t="shared" si="0"/>
        <v>0</v>
      </c>
      <c r="G37" s="39">
        <f>zbiorówka!G37</f>
        <v>0</v>
      </c>
      <c r="H37" s="17">
        <f t="shared" si="1"/>
        <v>0</v>
      </c>
      <c r="I37" s="4">
        <f t="shared" si="2"/>
        <v>0</v>
      </c>
      <c r="J37" s="5">
        <f t="shared" si="3"/>
        <v>0</v>
      </c>
    </row>
    <row r="38" spans="1:10" s="2" customFormat="1" ht="25.5">
      <c r="A38" s="14">
        <v>34</v>
      </c>
      <c r="B38" s="18" t="str">
        <f>zbiorówka!B38</f>
        <v xml:space="preserve">Lupa okularowa </v>
      </c>
      <c r="C38" s="18" t="str">
        <f>zbiorówka!C38</f>
        <v>Powiększenie - 10x. Składana, w obudowie.</v>
      </c>
      <c r="D38" s="41">
        <v>8</v>
      </c>
      <c r="E38" s="16">
        <f>zbiorówka!E38</f>
        <v>0</v>
      </c>
      <c r="F38" s="16">
        <f t="shared" si="0"/>
        <v>0</v>
      </c>
      <c r="G38" s="39">
        <f>zbiorówka!G38</f>
        <v>0</v>
      </c>
      <c r="H38" s="17">
        <f t="shared" si="1"/>
        <v>0</v>
      </c>
      <c r="I38" s="4">
        <f t="shared" si="2"/>
        <v>0</v>
      </c>
      <c r="J38" s="5">
        <f t="shared" si="3"/>
        <v>0</v>
      </c>
    </row>
    <row r="39" spans="1:10" s="2" customFormat="1" ht="25.5">
      <c r="A39" s="14">
        <v>35</v>
      </c>
      <c r="B39" s="18" t="str">
        <f>zbiorówka!B39</f>
        <v xml:space="preserve">Lupa plastikowa </v>
      </c>
      <c r="C39" s="18" t="str">
        <f>zbiorówka!C39</f>
        <v>Lupa o 3 rodzajach powiększeniach: 2x, 6x i 8x. Wykonana z trwałego materiału.</v>
      </c>
      <c r="D39" s="41">
        <v>4</v>
      </c>
      <c r="E39" s="16">
        <f>zbiorówka!E39</f>
        <v>0</v>
      </c>
      <c r="F39" s="16">
        <f t="shared" si="0"/>
        <v>0</v>
      </c>
      <c r="G39" s="39">
        <f>zbiorówka!G39</f>
        <v>0</v>
      </c>
      <c r="H39" s="17">
        <f t="shared" si="1"/>
        <v>0</v>
      </c>
      <c r="I39" s="4">
        <f t="shared" si="2"/>
        <v>0</v>
      </c>
      <c r="J39" s="5">
        <f t="shared" si="3"/>
        <v>0</v>
      </c>
    </row>
    <row r="40" spans="1:10" s="2" customFormat="1">
      <c r="A40" s="14">
        <v>36</v>
      </c>
      <c r="B40" s="18" t="str">
        <f>zbiorówka!B40</f>
        <v xml:space="preserve">Lupa szklana </v>
      </c>
      <c r="C40" s="18" t="str">
        <f>zbiorówka!C40</f>
        <v>Szklana lupa o powiększeniu 3x. W oprawie i z rączką wykonaną z trwałego materiału.</v>
      </c>
      <c r="D40" s="41">
        <v>10</v>
      </c>
      <c r="E40" s="16">
        <f>zbiorówka!E40</f>
        <v>0</v>
      </c>
      <c r="F40" s="16">
        <f t="shared" si="0"/>
        <v>0</v>
      </c>
      <c r="G40" s="39">
        <f>zbiorówka!G40</f>
        <v>0</v>
      </c>
      <c r="H40" s="17">
        <f t="shared" si="1"/>
        <v>0</v>
      </c>
      <c r="I40" s="4">
        <f t="shared" si="2"/>
        <v>0</v>
      </c>
      <c r="J40" s="5">
        <f t="shared" si="3"/>
        <v>0</v>
      </c>
    </row>
    <row r="41" spans="1:10" s="2" customFormat="1" ht="25.5">
      <c r="A41" s="14">
        <v>37</v>
      </c>
      <c r="B41" s="18" t="str">
        <f>zbiorówka!B41</f>
        <v>Łyżeczka do spalań</v>
      </c>
      <c r="C41" s="18" t="str">
        <f>zbiorówka!C41</f>
        <v>Z ochronnym gumowym lub korkowym kołnierzem.</v>
      </c>
      <c r="D41" s="41">
        <v>2</v>
      </c>
      <c r="E41" s="16">
        <f>zbiorówka!E41</f>
        <v>0</v>
      </c>
      <c r="F41" s="16">
        <f t="shared" si="0"/>
        <v>0</v>
      </c>
      <c r="G41" s="39">
        <f>zbiorówka!G41</f>
        <v>0</v>
      </c>
      <c r="H41" s="17">
        <f t="shared" si="1"/>
        <v>0</v>
      </c>
      <c r="I41" s="4">
        <f t="shared" si="2"/>
        <v>0</v>
      </c>
      <c r="J41" s="5">
        <f t="shared" si="3"/>
        <v>0</v>
      </c>
    </row>
    <row r="42" spans="1:10" s="2" customFormat="1" ht="25.5">
      <c r="A42" s="14">
        <v>38</v>
      </c>
      <c r="B42" s="18" t="str">
        <f>zbiorówka!B42</f>
        <v>Łyżko-szpatułka</v>
      </c>
      <c r="C42" s="18" t="str">
        <f>zbiorówka!C42</f>
        <v>Metalowa łyżka z płaskim prostokątnym końcem do nabierania, odmierzania i rozdrabniania materiałów sypkich.</v>
      </c>
      <c r="D42" s="41">
        <v>2</v>
      </c>
      <c r="E42" s="16">
        <f>zbiorówka!E42</f>
        <v>0</v>
      </c>
      <c r="F42" s="16">
        <f t="shared" si="0"/>
        <v>0</v>
      </c>
      <c r="G42" s="39">
        <f>zbiorówka!G42</f>
        <v>0</v>
      </c>
      <c r="H42" s="17">
        <f t="shared" si="1"/>
        <v>0</v>
      </c>
      <c r="I42" s="4">
        <f t="shared" si="2"/>
        <v>0</v>
      </c>
      <c r="J42" s="5">
        <f t="shared" si="3"/>
        <v>0</v>
      </c>
    </row>
    <row r="43" spans="1:10" s="2" customFormat="1" ht="25.5">
      <c r="A43" s="14">
        <v>39</v>
      </c>
      <c r="B43" s="18" t="str">
        <f>zbiorówka!B43</f>
        <v>Magnes podkowiasty</v>
      </c>
      <c r="C43" s="18" t="str">
        <f>zbiorówka!C43</f>
        <v>O długości 10 cm ze zworą.</v>
      </c>
      <c r="D43" s="41">
        <v>4</v>
      </c>
      <c r="E43" s="16">
        <f>zbiorówka!E43</f>
        <v>0</v>
      </c>
      <c r="F43" s="16">
        <f t="shared" si="0"/>
        <v>0</v>
      </c>
      <c r="G43" s="39">
        <f>zbiorówka!G43</f>
        <v>0</v>
      </c>
      <c r="H43" s="17">
        <f t="shared" si="1"/>
        <v>0</v>
      </c>
      <c r="I43" s="4">
        <f t="shared" si="2"/>
        <v>0</v>
      </c>
      <c r="J43" s="5">
        <f t="shared" si="3"/>
        <v>0</v>
      </c>
    </row>
    <row r="44" spans="1:10" s="2" customFormat="1" ht="63.75">
      <c r="A44" s="14">
        <v>40</v>
      </c>
      <c r="B44" s="18" t="str">
        <f>zbiorówka!B44</f>
        <v>Zestaw magnesów neodymowych - 10 szt. w zestawie</v>
      </c>
      <c r="C44" s="18" t="str">
        <f>zbiorówka!C44</f>
        <v>W kształcie walca o średnicy min 10 mm i wysokości min 4 mm.</v>
      </c>
      <c r="D44" s="41">
        <v>1</v>
      </c>
      <c r="E44" s="16">
        <f>zbiorówka!E44</f>
        <v>0</v>
      </c>
      <c r="F44" s="16">
        <f t="shared" si="0"/>
        <v>0</v>
      </c>
      <c r="G44" s="39">
        <f>zbiorówka!G44</f>
        <v>0</v>
      </c>
      <c r="H44" s="17">
        <f t="shared" si="1"/>
        <v>0</v>
      </c>
      <c r="I44" s="4">
        <f t="shared" si="2"/>
        <v>0</v>
      </c>
      <c r="J44" s="5">
        <f t="shared" si="3"/>
        <v>0</v>
      </c>
    </row>
    <row r="45" spans="1:10" s="2" customFormat="1" ht="63.75">
      <c r="A45" s="14">
        <v>41</v>
      </c>
      <c r="B45" s="18" t="str">
        <f>zbiorówka!B45</f>
        <v>Zestaw magnesów sztabkowych - 2 szt. w zestawie</v>
      </c>
      <c r="C45" s="18" t="str">
        <f>zbiorówka!C45</f>
        <v>Każdy magnes o długości 8 cm powleczony materiałem zapobiegającym zbyt szybkiej utracie cech magnetycznych.</v>
      </c>
      <c r="D45" s="41">
        <v>4</v>
      </c>
      <c r="E45" s="16">
        <f>zbiorówka!E45</f>
        <v>0</v>
      </c>
      <c r="F45" s="16">
        <f t="shared" si="0"/>
        <v>0</v>
      </c>
      <c r="G45" s="39">
        <f>zbiorówka!G45</f>
        <v>0</v>
      </c>
      <c r="H45" s="17">
        <f t="shared" si="1"/>
        <v>0</v>
      </c>
      <c r="I45" s="4">
        <f t="shared" si="2"/>
        <v>0</v>
      </c>
      <c r="J45" s="5">
        <f t="shared" si="3"/>
        <v>0</v>
      </c>
    </row>
    <row r="46" spans="1:10" s="2" customFormat="1" ht="63.75">
      <c r="A46" s="14">
        <v>42</v>
      </c>
      <c r="B46" s="18" t="str">
        <f>zbiorówka!B46</f>
        <v>Zestaw doświadczalny z zakresu magnetyzmu kuli ziemskiej</v>
      </c>
      <c r="C46" s="18" t="str">
        <f>zbiorówka!C46</f>
        <v>Zestaw składa się z modelu kuli ziemskiej z umieszczonym wewnątrz magnesem oraz z dwubiegunowego magnesu 3-wymiarowego z rączką.</v>
      </c>
      <c r="D46" s="41">
        <v>4</v>
      </c>
      <c r="E46" s="16">
        <f>zbiorówka!E46</f>
        <v>0</v>
      </c>
      <c r="F46" s="16">
        <f t="shared" si="0"/>
        <v>0</v>
      </c>
      <c r="G46" s="39">
        <f>zbiorówka!G46</f>
        <v>0</v>
      </c>
      <c r="H46" s="17">
        <f t="shared" si="1"/>
        <v>0</v>
      </c>
      <c r="I46" s="4">
        <f t="shared" si="2"/>
        <v>0</v>
      </c>
      <c r="J46" s="5">
        <f t="shared" si="3"/>
        <v>0</v>
      </c>
    </row>
    <row r="47" spans="1:10" s="2" customFormat="1" ht="114.75">
      <c r="A47" s="14">
        <v>43</v>
      </c>
      <c r="B47" s="18" t="str">
        <f>zbiorówka!B47</f>
        <v>Zestaw map ściennych - w zestawie 7 map o różnej tematyce</v>
      </c>
      <c r="C47" s="18" t="str">
        <f>zbiorówka!C47</f>
        <v>Zestaw map ściennych o podwyższonej wytrzymałości, oprawionych w drewniane półwałki z zawieszeniem sznurkowym. W skład zestawu wchodzą mapy o następującej tematyce:
1. Mapa ścienna administracyjna woj. dolnośląskie
2. Dwustronna mapa Europy fizyczna z elementami ekologii  i polityczna
3. Mapa ścienna prezentująca najważniejsze formy ochrony przyrody w Polsce
4. Dwustronna mapa Polski ogólnogeograficzna i z podziałem administracyjnym
5. Dwustronna mapa krajoznawcza Polski prezentująca historię i kulturę oraz przyrodę
6. Mapa geologiczna Polski
7. Mapa ogólnogeograficzna Świata</v>
      </c>
      <c r="D47" s="41">
        <v>1</v>
      </c>
      <c r="E47" s="16">
        <f>zbiorówka!E47</f>
        <v>0</v>
      </c>
      <c r="F47" s="16">
        <f t="shared" si="0"/>
        <v>0</v>
      </c>
      <c r="G47" s="39">
        <f>zbiorówka!G47</f>
        <v>0</v>
      </c>
      <c r="H47" s="17">
        <f t="shared" si="1"/>
        <v>0</v>
      </c>
      <c r="I47" s="4">
        <f t="shared" si="2"/>
        <v>0</v>
      </c>
      <c r="J47" s="5">
        <f t="shared" si="3"/>
        <v>0</v>
      </c>
    </row>
    <row r="48" spans="1:10" s="1" customFormat="1" ht="165.75">
      <c r="A48" s="14">
        <v>44</v>
      </c>
      <c r="B48" s="18" t="str">
        <f>zbiorówka!B48</f>
        <v>Mikroskop cyfrowy nauczycielski</v>
      </c>
      <c r="C48" s="49" t="str">
        <f>zbiorówka!C48</f>
        <v>Minimalne parametry mikroskopu:
1. wbudowana kamera cyfrowa min. 3 Mpix
2. okular szerokopolowy WF10x/18 mm ze wskaźnikiem
3. nachylenie okularu: 45°
4. głowica monokularowa obrotowa 360°
5. tarcza rewolwerowa 4-gniazdowa
6. obiektywy achromatyczne DIN:  4x N.A. 0.10,  10x N.A. 0.25,  S40x N.A. 0.65
7. powiększenia: 40x, 100x, 400x
8. ustawianie ostrości obrazu: śruba makro- i mikrometryczna,  
9. podświetlenie
10. kondensor Abbego N.A. 0.65
11. zasilanie 230V
Okres gwarancji: 5 lat</v>
      </c>
      <c r="D48" s="41">
        <v>1</v>
      </c>
      <c r="E48" s="16">
        <f>zbiorówka!E48</f>
        <v>0</v>
      </c>
      <c r="F48" s="16">
        <f t="shared" si="0"/>
        <v>0</v>
      </c>
      <c r="G48" s="39">
        <f>zbiorówka!G48</f>
        <v>0</v>
      </c>
      <c r="H48" s="17">
        <f t="shared" si="1"/>
        <v>0</v>
      </c>
      <c r="I48" s="4">
        <f t="shared" si="2"/>
        <v>0</v>
      </c>
      <c r="J48" s="5">
        <f t="shared" si="3"/>
        <v>0</v>
      </c>
    </row>
    <row r="49" spans="1:10" ht="76.5">
      <c r="A49" s="14">
        <v>45</v>
      </c>
      <c r="B49" s="18" t="str">
        <f>zbiorówka!B49</f>
        <v xml:space="preserve">Mikroskop ręczny </v>
      </c>
      <c r="C49" s="18" t="str">
        <f>zbiorówka!C49</f>
        <v>Minimalne parametry mikroskopu:
1. podświetlenie LED,
2. płynna regulacją ostrości,
3. powiększenie: 20x,40x,
4. zasilanie bateryjne.
Gwarancja: 2 lata</v>
      </c>
      <c r="D49" s="41">
        <v>2</v>
      </c>
      <c r="E49" s="16">
        <f>zbiorówka!E49</f>
        <v>0</v>
      </c>
      <c r="F49" s="16">
        <f t="shared" ref="F49:F104" si="4">E49*D49</f>
        <v>0</v>
      </c>
      <c r="G49" s="39">
        <f>zbiorówka!G49</f>
        <v>0</v>
      </c>
      <c r="H49" s="17">
        <f t="shared" ref="H49:H104" si="5">J49-F49</f>
        <v>0</v>
      </c>
      <c r="I49" s="4">
        <f t="shared" ref="I49:I104" si="6">E49*G49%+E49</f>
        <v>0</v>
      </c>
      <c r="J49" s="5">
        <f t="shared" ref="J49:J104" si="7">I49*D49</f>
        <v>0</v>
      </c>
    </row>
    <row r="50" spans="1:10" ht="153">
      <c r="A50" s="14">
        <v>46</v>
      </c>
      <c r="B50" s="18" t="str">
        <f>zbiorówka!B50</f>
        <v>Mikroskop stereoskopowy nauczycielski</v>
      </c>
      <c r="C50" s="49" t="str">
        <f>zbiorówka!C50</f>
        <v>Minimalne parametry mikroskopu:
1. okulary WF10x/20 mm
2. regulacja dioptrii na obydwu okularach,
3. nachylenie okularów: 45°
4. Możliwość podłączania kamery mikroskopowej lub aparatu fotograficznego
5. głowica trójokularowa: obrotowa 360°
6. obiektywy:  1x…4,5x zoom
7. powiększenie: 10x…45x
8. pole widzenia:  od 28,5 mm do 4,5 mm
9. odległość roboczamin. 90 mm
10. podświetlenia dolne i górne
Okres gwarancji: 5 lat.</v>
      </c>
      <c r="D50" s="41">
        <v>1</v>
      </c>
      <c r="E50" s="16">
        <f>zbiorówka!E50</f>
        <v>0</v>
      </c>
      <c r="F50" s="16">
        <f t="shared" si="4"/>
        <v>0</v>
      </c>
      <c r="G50" s="39">
        <f>zbiorówka!G50</f>
        <v>0</v>
      </c>
      <c r="H50" s="17">
        <f t="shared" si="5"/>
        <v>0</v>
      </c>
      <c r="I50" s="4">
        <f t="shared" si="6"/>
        <v>0</v>
      </c>
      <c r="J50" s="5">
        <f t="shared" si="7"/>
        <v>0</v>
      </c>
    </row>
    <row r="51" spans="1:10" ht="102">
      <c r="A51" s="14">
        <v>47</v>
      </c>
      <c r="B51" s="18" t="str">
        <f>zbiorówka!B51</f>
        <v>Mikroskop stereoskopowy uczniowski</v>
      </c>
      <c r="C51" s="18" t="str">
        <f>zbiorówka!C51</f>
        <v>Minimalne parametry mikroskopu:
1. okulary szerokopolowe WF10x/20 z muszlami ocznymi oraz regulacją dioptrii na jednym okularze;
2. rozstaw okularów (in. odległości pomiędzy źrenicami obserwatora): 55-75 mm
3. obiektyw: 2x
4. powiększenie: 20x
5. pole widzenia: 10 mm
6. podstawa-stolik wyposażona w sprężynujące łapki do mocowania preparatu
Okres gwarancji: 5 lat.</v>
      </c>
      <c r="D51" s="41">
        <v>4</v>
      </c>
      <c r="E51" s="16">
        <f>zbiorówka!E51</f>
        <v>0</v>
      </c>
      <c r="F51" s="16">
        <f t="shared" si="4"/>
        <v>0</v>
      </c>
      <c r="G51" s="39">
        <f>zbiorówka!G51</f>
        <v>0</v>
      </c>
      <c r="H51" s="17">
        <f t="shared" si="5"/>
        <v>0</v>
      </c>
      <c r="I51" s="4">
        <f t="shared" si="6"/>
        <v>0</v>
      </c>
      <c r="J51" s="5">
        <f t="shared" si="7"/>
        <v>0</v>
      </c>
    </row>
    <row r="52" spans="1:10" ht="102">
      <c r="A52" s="14">
        <v>48</v>
      </c>
      <c r="B52" s="18" t="str">
        <f>zbiorówka!B52</f>
        <v xml:space="preserve">Mikroskop szkolny </v>
      </c>
      <c r="C52" s="18" t="str">
        <f>zbiorówka!C52</f>
        <v xml:space="preserve">Minimalne parametry mikroskopu:
1. powiększenie od 40x do 400x
2. szerokopolowy okular WF 10x oraz obiektywy 4x, 10x i 40x
3. wbudowana tarcza obrotowa z 6 różnymi regulująca ilość światła przechodzącego przez kondensor
4. wbudowane oświetlenie górne
5. zasilanie bateryjne
Okres gwarancji: 2 lata.
</v>
      </c>
      <c r="D52" s="41">
        <v>4</v>
      </c>
      <c r="E52" s="16">
        <f>zbiorówka!E52</f>
        <v>0</v>
      </c>
      <c r="F52" s="16">
        <f t="shared" si="4"/>
        <v>0</v>
      </c>
      <c r="G52" s="39">
        <f>zbiorówka!G52</f>
        <v>0</v>
      </c>
      <c r="H52" s="17">
        <f t="shared" si="5"/>
        <v>0</v>
      </c>
      <c r="I52" s="4">
        <f t="shared" si="6"/>
        <v>0</v>
      </c>
      <c r="J52" s="5">
        <f t="shared" si="7"/>
        <v>0</v>
      </c>
    </row>
    <row r="53" spans="1:10" ht="51">
      <c r="A53" s="14">
        <v>49</v>
      </c>
      <c r="B53" s="18" t="str">
        <f>zbiorówka!B53</f>
        <v>Zestaw preparatów mikroskopowych</v>
      </c>
      <c r="C53" s="18" t="str">
        <f>zbiorówka!C53</f>
        <v>Minimum 25 szt. różnych preparatów mikroskopowych komórek i tkanek zwierzęcych.</v>
      </c>
      <c r="D53" s="41">
        <v>1</v>
      </c>
      <c r="E53" s="16">
        <f>zbiorówka!E53</f>
        <v>0</v>
      </c>
      <c r="F53" s="16">
        <f t="shared" si="4"/>
        <v>0</v>
      </c>
      <c r="G53" s="39">
        <f>zbiorówka!G53</f>
        <v>0</v>
      </c>
      <c r="H53" s="17">
        <f t="shared" si="5"/>
        <v>0</v>
      </c>
      <c r="I53" s="4">
        <f t="shared" si="6"/>
        <v>0</v>
      </c>
      <c r="J53" s="5">
        <f t="shared" si="7"/>
        <v>0</v>
      </c>
    </row>
    <row r="54" spans="1:10" ht="38.25">
      <c r="A54" s="14">
        <v>50</v>
      </c>
      <c r="B54" s="18" t="str">
        <f>zbiorówka!B54</f>
        <v>Model do nauki higieny jamy ustnej</v>
      </c>
      <c r="C54" s="18" t="str">
        <f>zbiorówka!C54</f>
        <v>Demonstracyjny model szczęki przeznaczony do nauki higieny jamy ustnej, model powiększony w stosunku do naturalnych rozmiarów minimum 2x.</v>
      </c>
      <c r="D54" s="41">
        <v>1</v>
      </c>
      <c r="E54" s="16">
        <f>zbiorówka!E54</f>
        <v>0</v>
      </c>
      <c r="F54" s="16">
        <f t="shared" si="4"/>
        <v>0</v>
      </c>
      <c r="G54" s="39">
        <f>zbiorówka!G54</f>
        <v>0</v>
      </c>
      <c r="H54" s="17">
        <f t="shared" si="5"/>
        <v>0</v>
      </c>
      <c r="I54" s="4">
        <f t="shared" si="6"/>
        <v>0</v>
      </c>
      <c r="J54" s="5">
        <f t="shared" si="7"/>
        <v>0</v>
      </c>
    </row>
    <row r="55" spans="1:10" ht="51">
      <c r="A55" s="14">
        <v>51</v>
      </c>
      <c r="B55" s="18" t="str">
        <f>zbiorówka!B55</f>
        <v>Model do demonstracji siły odśrodkowej</v>
      </c>
      <c r="C55" s="18" t="str">
        <f>zbiorówka!C55</f>
        <v>Model do prowadzenia doświadczeń dla/przez uczniów klas IV - VIII szkoły podstawowej.</v>
      </c>
      <c r="D55" s="41">
        <v>1</v>
      </c>
      <c r="E55" s="16">
        <f>zbiorówka!E55</f>
        <v>0</v>
      </c>
      <c r="F55" s="16">
        <f t="shared" si="4"/>
        <v>0</v>
      </c>
      <c r="G55" s="39">
        <f>zbiorówka!G55</f>
        <v>0</v>
      </c>
      <c r="H55" s="17">
        <f t="shared" si="5"/>
        <v>0</v>
      </c>
      <c r="I55" s="4">
        <f t="shared" si="6"/>
        <v>0</v>
      </c>
      <c r="J55" s="5">
        <f t="shared" si="7"/>
        <v>0</v>
      </c>
    </row>
    <row r="56" spans="1:10" ht="25.5">
      <c r="A56" s="14">
        <v>52</v>
      </c>
      <c r="B56" s="18" t="str">
        <f>zbiorówka!B56</f>
        <v>Model szkieletu człowieka</v>
      </c>
      <c r="C56" s="18" t="str">
        <f>zbiorówka!C56</f>
        <v>Szkielet wykonany z trwałego materiału, naturalnej wielkości, na stojaku z kółkami. Wysokość minimum 170 cm.</v>
      </c>
      <c r="D56" s="41">
        <v>1</v>
      </c>
      <c r="E56" s="16">
        <f>zbiorówka!E56</f>
        <v>0</v>
      </c>
      <c r="F56" s="16">
        <f t="shared" si="4"/>
        <v>0</v>
      </c>
      <c r="G56" s="39">
        <f>zbiorówka!G56</f>
        <v>0</v>
      </c>
      <c r="H56" s="17">
        <f t="shared" si="5"/>
        <v>0</v>
      </c>
      <c r="I56" s="4">
        <f t="shared" si="6"/>
        <v>0</v>
      </c>
      <c r="J56" s="5">
        <f t="shared" si="7"/>
        <v>0</v>
      </c>
    </row>
    <row r="57" spans="1:10" ht="38.25">
      <c r="A57" s="14">
        <v>53</v>
      </c>
      <c r="B57" s="18" t="str">
        <f>zbiorówka!B57</f>
        <v xml:space="preserve">Multimedialny atlas przyrodniczy </v>
      </c>
      <c r="C57" s="18" t="str">
        <f>zbiorówka!C57</f>
        <v>Program multimedialny zawierający plansze edukacyjne zgodny z podstawą programowa dla klas IV - VIII szkół podstawowych. Umożlwiający pracę przy wykorzystaniu tablicy interaktywnej, licencja sieciowa wielostanowiskowa, wieczysta bez limitu liczby użytkowników.</v>
      </c>
      <c r="D57" s="41">
        <v>1</v>
      </c>
      <c r="E57" s="16">
        <f>zbiorówka!E57</f>
        <v>0</v>
      </c>
      <c r="F57" s="16">
        <f t="shared" si="4"/>
        <v>0</v>
      </c>
      <c r="G57" s="39">
        <f>zbiorówka!G57</f>
        <v>0</v>
      </c>
      <c r="H57" s="17">
        <f t="shared" si="5"/>
        <v>0</v>
      </c>
      <c r="I57" s="4">
        <f t="shared" si="6"/>
        <v>0</v>
      </c>
      <c r="J57" s="5">
        <f t="shared" si="7"/>
        <v>0</v>
      </c>
    </row>
    <row r="58" spans="1:10" ht="38.25">
      <c r="A58" s="14">
        <v>54</v>
      </c>
      <c r="B58" s="18" t="str">
        <f>zbiorówka!B58</f>
        <v>Model obiegu wody w przyrodzie</v>
      </c>
      <c r="C58" s="18" t="str">
        <f>zbiorówka!C58</f>
        <v>Model wykonany z trwałego tworzywa umożlwiający prowadzenie obserwacji w skali mini obiegu wody w przyrodzie. Model umożlwiający realizację doświadczeń dla/przez uczniów.</v>
      </c>
      <c r="D58" s="41">
        <v>1</v>
      </c>
      <c r="E58" s="16">
        <f>zbiorówka!E58</f>
        <v>0</v>
      </c>
      <c r="F58" s="16">
        <f t="shared" si="4"/>
        <v>0</v>
      </c>
      <c r="G58" s="39">
        <f>zbiorówka!G58</f>
        <v>0</v>
      </c>
      <c r="H58" s="17">
        <f t="shared" si="5"/>
        <v>0</v>
      </c>
      <c r="I58" s="4">
        <f t="shared" si="6"/>
        <v>0</v>
      </c>
      <c r="J58" s="5">
        <f t="shared" si="7"/>
        <v>0</v>
      </c>
    </row>
    <row r="59" spans="1:10" ht="63.75">
      <c r="A59" s="14">
        <v>55</v>
      </c>
      <c r="B59" s="18" t="str">
        <f>zbiorówka!B59</f>
        <v>Opiłki metalowe do badania pola magnetycznego.</v>
      </c>
      <c r="C59" s="18" t="str">
        <f>zbiorówka!C59</f>
        <v>Opakowanie typu "solniczka", waga opiłków minimum 225 g.</v>
      </c>
      <c r="D59" s="41">
        <v>4</v>
      </c>
      <c r="E59" s="16">
        <f>zbiorówka!E59</f>
        <v>0</v>
      </c>
      <c r="F59" s="16">
        <f t="shared" si="4"/>
        <v>0</v>
      </c>
      <c r="G59" s="39">
        <f>zbiorówka!G59</f>
        <v>0</v>
      </c>
      <c r="H59" s="17">
        <f t="shared" si="5"/>
        <v>0</v>
      </c>
      <c r="I59" s="4">
        <f t="shared" si="6"/>
        <v>0</v>
      </c>
      <c r="J59" s="5">
        <f t="shared" si="7"/>
        <v>0</v>
      </c>
    </row>
    <row r="60" spans="1:10" ht="63.75">
      <c r="A60" s="14">
        <v>56</v>
      </c>
      <c r="B60" s="18" t="str">
        <f>zbiorówka!B60</f>
        <v>Pakiet do kolorymetrycznego określania poziomu pH gleby</v>
      </c>
      <c r="C60" s="18" t="str">
        <f>zbiorówka!C60</f>
        <v>Pakiet zawiera minimum 50 ml roztworu wskaźnikowego, skalę kolorymetryczną i transparentne fiolki do próbek testowych.</v>
      </c>
      <c r="D60" s="41">
        <v>1</v>
      </c>
      <c r="E60" s="16">
        <f>zbiorówka!E60</f>
        <v>0</v>
      </c>
      <c r="F60" s="16">
        <f t="shared" si="4"/>
        <v>0</v>
      </c>
      <c r="G60" s="39">
        <f>zbiorówka!G60</f>
        <v>0</v>
      </c>
      <c r="H60" s="17">
        <f t="shared" si="5"/>
        <v>0</v>
      </c>
      <c r="I60" s="4">
        <f t="shared" si="6"/>
        <v>0</v>
      </c>
      <c r="J60" s="5">
        <f t="shared" si="7"/>
        <v>0</v>
      </c>
    </row>
    <row r="61" spans="1:10" ht="25.5">
      <c r="A61" s="14">
        <v>57</v>
      </c>
      <c r="B61" s="18" t="str">
        <f>zbiorówka!B61</f>
        <v>Palnik alkoholowy</v>
      </c>
      <c r="C61" s="18" t="str">
        <f>zbiorówka!C61</f>
        <v>Palnik o pojemności minimum 100 ml, szklany z knotem.</v>
      </c>
      <c r="D61" s="41">
        <v>2</v>
      </c>
      <c r="E61" s="16">
        <f>zbiorówka!E61</f>
        <v>0</v>
      </c>
      <c r="F61" s="16">
        <f t="shared" si="4"/>
        <v>0</v>
      </c>
      <c r="G61" s="39">
        <f>zbiorówka!G61</f>
        <v>0</v>
      </c>
      <c r="H61" s="17">
        <f t="shared" si="5"/>
        <v>0</v>
      </c>
      <c r="I61" s="4">
        <f t="shared" si="6"/>
        <v>0</v>
      </c>
      <c r="J61" s="5">
        <f t="shared" si="7"/>
        <v>0</v>
      </c>
    </row>
    <row r="62" spans="1:10" ht="38.25">
      <c r="A62" s="14">
        <v>58</v>
      </c>
      <c r="B62" s="18" t="str">
        <f>zbiorówka!B62</f>
        <v>Pałeczka elektrostatyczna</v>
      </c>
      <c r="C62" s="18" t="str">
        <f>zbiorówka!C62</f>
        <v>Wykonana z akrylu o długości minimum 30 cm.</v>
      </c>
      <c r="D62" s="41">
        <v>4</v>
      </c>
      <c r="E62" s="16">
        <f>zbiorówka!E62</f>
        <v>0</v>
      </c>
      <c r="F62" s="16">
        <f t="shared" si="4"/>
        <v>0</v>
      </c>
      <c r="G62" s="39">
        <f>zbiorówka!G62</f>
        <v>0</v>
      </c>
      <c r="H62" s="17">
        <f t="shared" si="5"/>
        <v>0</v>
      </c>
      <c r="I62" s="4">
        <f t="shared" si="6"/>
        <v>0</v>
      </c>
      <c r="J62" s="5">
        <f t="shared" si="7"/>
        <v>0</v>
      </c>
    </row>
    <row r="63" spans="1:10" ht="38.25">
      <c r="A63" s="14">
        <v>59</v>
      </c>
      <c r="B63" s="18" t="str">
        <f>zbiorówka!B63</f>
        <v xml:space="preserve">Paski wskaźnikowe pH </v>
      </c>
      <c r="C63" s="18" t="str">
        <f>zbiorówka!C63</f>
        <v>Paski wskaźnikowe w rolce o długości minimum 5 metrów, w pojemniku z prezentacją odczytu 14 stopniowej skali pH.</v>
      </c>
      <c r="D63" s="41">
        <v>1</v>
      </c>
      <c r="E63" s="16">
        <f>zbiorówka!E63</f>
        <v>0</v>
      </c>
      <c r="F63" s="16">
        <f t="shared" si="4"/>
        <v>0</v>
      </c>
      <c r="G63" s="39">
        <f>zbiorówka!G63</f>
        <v>0</v>
      </c>
      <c r="H63" s="17">
        <f t="shared" si="5"/>
        <v>0</v>
      </c>
      <c r="I63" s="4">
        <f t="shared" si="6"/>
        <v>0</v>
      </c>
      <c r="J63" s="5">
        <f t="shared" si="7"/>
        <v>0</v>
      </c>
    </row>
    <row r="64" spans="1:10" ht="51">
      <c r="A64" s="14">
        <v>60</v>
      </c>
      <c r="B64" s="18" t="str">
        <f>zbiorówka!B64</f>
        <v>Zestaw pipet Pasteura - 10 szt. w zestawie</v>
      </c>
      <c r="C64" s="18" t="str">
        <f>zbiorówka!C64</f>
        <v>Wykonane z trwałego materiału o pojemności 3 ml.</v>
      </c>
      <c r="D64" s="41">
        <v>1</v>
      </c>
      <c r="E64" s="16">
        <f>zbiorówka!E64</f>
        <v>0</v>
      </c>
      <c r="F64" s="16">
        <f t="shared" si="4"/>
        <v>0</v>
      </c>
      <c r="G64" s="39">
        <f>zbiorówka!G64</f>
        <v>0</v>
      </c>
      <c r="H64" s="17">
        <f t="shared" si="5"/>
        <v>0</v>
      </c>
      <c r="I64" s="4">
        <f t="shared" si="6"/>
        <v>0</v>
      </c>
      <c r="J64" s="5">
        <f t="shared" si="7"/>
        <v>0</v>
      </c>
    </row>
    <row r="65" spans="1:10" ht="153">
      <c r="A65" s="14">
        <v>61</v>
      </c>
      <c r="B65" s="18" t="str">
        <f>zbiorówka!B65</f>
        <v>Zestaw plansz ściennych - w zestawie 10 szt. o różnej tematyce</v>
      </c>
      <c r="C65" s="18" t="str">
        <f>zbiorówka!C65</f>
        <v>Zestaw plansz ściennych dwustronnie foliowanych z zawieszką.
Tematyka plansz:
1. Rodzaje odpadów oraz prawidłowy sposób ich segregacji
2. Chmury i ich rodzaje
3. Zasady zdrowego odżywiania
4. Układ okresowy pierwiastków
5. Ekosystem zbiornika wodnego
6. Ekosystem lasu
7. Ekosystem łąki/pola.
8. Rozszczepienie światła białego oraz mieszanie barw
9. Skala porostowa
10. Narządy zmysłów</v>
      </c>
      <c r="D65" s="41">
        <v>1</v>
      </c>
      <c r="E65" s="16">
        <f>zbiorówka!E65</f>
        <v>0</v>
      </c>
      <c r="F65" s="16">
        <f t="shared" si="4"/>
        <v>0</v>
      </c>
      <c r="G65" s="39">
        <f>zbiorówka!G65</f>
        <v>0</v>
      </c>
      <c r="H65" s="17">
        <f t="shared" si="5"/>
        <v>0</v>
      </c>
      <c r="I65" s="4">
        <f t="shared" si="6"/>
        <v>0</v>
      </c>
      <c r="J65" s="5">
        <f t="shared" si="7"/>
        <v>0</v>
      </c>
    </row>
    <row r="66" spans="1:10" ht="38.25">
      <c r="A66" s="14">
        <v>62</v>
      </c>
      <c r="B66" s="18" t="str">
        <f>zbiorówka!B66</f>
        <v>Zestaw do demonstracji prawa Hooke`a</v>
      </c>
      <c r="C66" s="18" t="str">
        <f>zbiorówka!C66</f>
        <v>Zestaw do prowadzenia doświadczeń dla/przez uczniów klas IV - VIII szkół podstawowych.</v>
      </c>
      <c r="D66" s="41">
        <v>4</v>
      </c>
      <c r="E66" s="16">
        <f>zbiorówka!E66</f>
        <v>0</v>
      </c>
      <c r="F66" s="16">
        <f t="shared" si="4"/>
        <v>0</v>
      </c>
      <c r="G66" s="39">
        <f>zbiorówka!G66</f>
        <v>0</v>
      </c>
      <c r="H66" s="17">
        <f t="shared" si="5"/>
        <v>0</v>
      </c>
      <c r="I66" s="4">
        <f t="shared" si="6"/>
        <v>0</v>
      </c>
      <c r="J66" s="5">
        <f t="shared" si="7"/>
        <v>0</v>
      </c>
    </row>
    <row r="67" spans="1:10" ht="63.75">
      <c r="A67" s="14">
        <v>63</v>
      </c>
      <c r="B67" s="18" t="str">
        <f>zbiorówka!B67</f>
        <v>Zestaw magnesów i opiłków metali - 10 kompletów w zestawie</v>
      </c>
      <c r="C67" s="18" t="str">
        <f>zbiorówka!C67</f>
        <v>Zestaw składa się z 10 par magnesów sztabkowych o wymiarach min. 14x10x50 mm oraz 10 pudełek z opiłkami.</v>
      </c>
      <c r="D67" s="41">
        <v>1</v>
      </c>
      <c r="E67" s="16">
        <f>zbiorówka!E67</f>
        <v>0</v>
      </c>
      <c r="F67" s="16">
        <f t="shared" si="4"/>
        <v>0</v>
      </c>
      <c r="G67" s="39">
        <f>zbiorówka!G67</f>
        <v>0</v>
      </c>
      <c r="H67" s="17">
        <f t="shared" si="5"/>
        <v>0</v>
      </c>
      <c r="I67" s="4">
        <f t="shared" si="6"/>
        <v>0</v>
      </c>
      <c r="J67" s="5">
        <f t="shared" si="7"/>
        <v>0</v>
      </c>
    </row>
    <row r="68" spans="1:10" ht="51">
      <c r="A68" s="14">
        <v>64</v>
      </c>
      <c r="B68" s="18" t="str">
        <f>zbiorówka!B68</f>
        <v>Pudełko plastikowe na preparaty mikroskopowe</v>
      </c>
      <c r="C68" s="18" t="str">
        <f>zbiorówka!C68</f>
        <v>Pudełko wykonane z trwałego materiału do przechowywania minimum 10 maks. 25 preparatów mikroskopowych.</v>
      </c>
      <c r="D68" s="41">
        <v>1</v>
      </c>
      <c r="E68" s="16">
        <f>zbiorówka!E68</f>
        <v>0</v>
      </c>
      <c r="F68" s="16">
        <f t="shared" si="4"/>
        <v>0</v>
      </c>
      <c r="G68" s="39">
        <f>zbiorówka!G68</f>
        <v>0</v>
      </c>
      <c r="H68" s="17">
        <f t="shared" si="5"/>
        <v>0</v>
      </c>
      <c r="I68" s="4">
        <f t="shared" si="6"/>
        <v>0</v>
      </c>
      <c r="J68" s="5">
        <f t="shared" si="7"/>
        <v>0</v>
      </c>
    </row>
    <row r="69" spans="1:10" ht="38.25">
      <c r="A69" s="14">
        <v>65</v>
      </c>
      <c r="B69" s="18" t="str">
        <f>zbiorówka!B69</f>
        <v>Pudełko do obserwacji okazów (I)</v>
      </c>
      <c r="C69" s="18" t="str">
        <f>zbiorówka!C69</f>
        <v>Pojemnik z wbudowanymi w pokrywkę minimum 2 lupami dającymi powiększenie 2x i 4x. W pokrywce muszą znajdować się otwory wentylacyjne. Przestrzeń pod pudełkiem głównym z odchylaną lupą boczną oraz umieszczonym ukośnie lustrem – umożliwia to oglądanie okazu z boku oraz od dołu.</v>
      </c>
      <c r="D69" s="41">
        <v>4</v>
      </c>
      <c r="E69" s="16">
        <f>zbiorówka!E69</f>
        <v>0</v>
      </c>
      <c r="F69" s="16">
        <f t="shared" si="4"/>
        <v>0</v>
      </c>
      <c r="G69" s="39">
        <f>zbiorówka!G69</f>
        <v>0</v>
      </c>
      <c r="H69" s="17">
        <f t="shared" si="5"/>
        <v>0</v>
      </c>
      <c r="I69" s="4">
        <f t="shared" si="6"/>
        <v>0</v>
      </c>
      <c r="J69" s="5">
        <f t="shared" si="7"/>
        <v>0</v>
      </c>
    </row>
    <row r="70" spans="1:10" ht="38.25">
      <c r="A70" s="14">
        <v>66</v>
      </c>
      <c r="B70" s="18" t="str">
        <f>zbiorówka!B70</f>
        <v>Pudełko do obserwacji okazów (II)</v>
      </c>
      <c r="C70" s="18" t="str">
        <f>zbiorówka!C70</f>
        <v>Pojemnik z wbudowanymi w pokrywkę minimum 2 lupami dającymi powiększenie 2x i 4x. W pokrywce muszą znajdować się otwory wentylacyjne.</v>
      </c>
      <c r="D70" s="41">
        <v>4</v>
      </c>
      <c r="E70" s="16">
        <f>zbiorówka!E70</f>
        <v>0</v>
      </c>
      <c r="F70" s="16">
        <f t="shared" si="4"/>
        <v>0</v>
      </c>
      <c r="G70" s="39">
        <f>zbiorówka!G70</f>
        <v>0</v>
      </c>
      <c r="H70" s="17">
        <f t="shared" si="5"/>
        <v>0</v>
      </c>
      <c r="I70" s="4">
        <f t="shared" si="6"/>
        <v>0</v>
      </c>
      <c r="J70" s="5">
        <f t="shared" si="7"/>
        <v>0</v>
      </c>
    </row>
    <row r="71" spans="1:10" ht="38.25">
      <c r="A71" s="14">
        <v>67</v>
      </c>
      <c r="B71" s="18" t="str">
        <f>zbiorówka!B71</f>
        <v>Gry dydaktyczne - różne rodzaje</v>
      </c>
      <c r="C71" s="18" t="str">
        <f>zbiorówka!C71</f>
        <v>Zestaw 4 różnych tematycznie gier planszowych lub puzzli edukacyjnych, których elementy są wykonane z trwałego tworzywa. Tematyka gier/puzzli musi być dostosowane do podstawy programowej klas IV-VIII szkół podstawowych.</v>
      </c>
      <c r="D71" s="41">
        <v>1</v>
      </c>
      <c r="E71" s="16">
        <f>zbiorówka!E71</f>
        <v>0</v>
      </c>
      <c r="F71" s="16">
        <f t="shared" si="4"/>
        <v>0</v>
      </c>
      <c r="G71" s="39">
        <f>zbiorówka!G71</f>
        <v>0</v>
      </c>
      <c r="H71" s="17">
        <f t="shared" si="5"/>
        <v>0</v>
      </c>
      <c r="I71" s="4">
        <f t="shared" si="6"/>
        <v>0</v>
      </c>
      <c r="J71" s="5">
        <f t="shared" si="7"/>
        <v>0</v>
      </c>
    </row>
    <row r="72" spans="1:10" ht="63.75">
      <c r="A72" s="14">
        <v>68</v>
      </c>
      <c r="B72" s="18" t="str">
        <f>zbiorówka!B72</f>
        <v>Model do prezentacji procesu powstawania uskoków</v>
      </c>
      <c r="C72" s="18" t="str">
        <f>zbiorówka!C72</f>
        <v>Zestaw do prezentacji dla/przez uczniów klas IV - VIII szkół podstawowych.</v>
      </c>
      <c r="D72" s="41">
        <v>1</v>
      </c>
      <c r="E72" s="16">
        <f>zbiorówka!E72</f>
        <v>0</v>
      </c>
      <c r="F72" s="16">
        <f t="shared" si="4"/>
        <v>0</v>
      </c>
      <c r="G72" s="39">
        <f>zbiorówka!G72</f>
        <v>0</v>
      </c>
      <c r="H72" s="17">
        <f t="shared" si="5"/>
        <v>0</v>
      </c>
      <c r="I72" s="4">
        <f t="shared" si="6"/>
        <v>0</v>
      </c>
      <c r="J72" s="5">
        <f t="shared" si="7"/>
        <v>0</v>
      </c>
    </row>
    <row r="73" spans="1:10" ht="25.5">
      <c r="A73" s="14">
        <v>69</v>
      </c>
      <c r="B73" s="18" t="str">
        <f>zbiorówka!B73</f>
        <v>Model równi pochyłej</v>
      </c>
      <c r="C73" s="18" t="str">
        <f>zbiorówka!C73</f>
        <v>Zestaw do prezentacji dla/przez uczniów klas IV - VIII szkół podstawowych.</v>
      </c>
      <c r="D73" s="41">
        <v>4</v>
      </c>
      <c r="E73" s="16">
        <f>zbiorówka!E73</f>
        <v>0</v>
      </c>
      <c r="F73" s="16">
        <f t="shared" si="4"/>
        <v>0</v>
      </c>
      <c r="G73" s="39">
        <f>zbiorówka!G73</f>
        <v>0</v>
      </c>
      <c r="H73" s="17">
        <f t="shared" si="5"/>
        <v>0</v>
      </c>
      <c r="I73" s="4">
        <f t="shared" si="6"/>
        <v>0</v>
      </c>
      <c r="J73" s="5">
        <f t="shared" si="7"/>
        <v>0</v>
      </c>
    </row>
    <row r="74" spans="1:10" ht="89.25">
      <c r="A74" s="14">
        <v>70</v>
      </c>
      <c r="B74" s="18" t="str">
        <f>zbiorówka!B74</f>
        <v>Zestaw podłoży do badania tarcia - zestaw minimum 3 różnych podłoży</v>
      </c>
      <c r="C74" s="18" t="str">
        <f>zbiorówka!C74</f>
        <v>Zestaw do prezentacji dla/przez uczniów klas IV - VIII szkół podstawowych.</v>
      </c>
      <c r="D74" s="41">
        <v>2</v>
      </c>
      <c r="E74" s="16">
        <f>zbiorówka!E74</f>
        <v>0</v>
      </c>
      <c r="F74" s="16">
        <f t="shared" si="4"/>
        <v>0</v>
      </c>
      <c r="G74" s="39">
        <f>zbiorówka!G74</f>
        <v>0</v>
      </c>
      <c r="H74" s="17">
        <f t="shared" si="5"/>
        <v>0</v>
      </c>
      <c r="I74" s="4">
        <f t="shared" si="6"/>
        <v>0</v>
      </c>
      <c r="J74" s="5">
        <f t="shared" si="7"/>
        <v>0</v>
      </c>
    </row>
    <row r="75" spans="1:10" ht="25.5">
      <c r="A75" s="14">
        <v>71</v>
      </c>
      <c r="B75" s="18" t="str">
        <f>zbiorówka!B75</f>
        <v>Sączki laboratoryjne</v>
      </c>
      <c r="C75" s="18" t="str">
        <f>zbiorówka!C75</f>
        <v>Pakowane po 100 szt.</v>
      </c>
      <c r="D75" s="41">
        <v>1</v>
      </c>
      <c r="E75" s="16">
        <f>zbiorówka!E75</f>
        <v>0</v>
      </c>
      <c r="F75" s="16">
        <f t="shared" si="4"/>
        <v>0</v>
      </c>
      <c r="G75" s="39">
        <f>zbiorówka!G75</f>
        <v>0</v>
      </c>
      <c r="H75" s="17">
        <f t="shared" si="5"/>
        <v>0</v>
      </c>
      <c r="I75" s="4">
        <f t="shared" si="6"/>
        <v>0</v>
      </c>
      <c r="J75" s="5">
        <f t="shared" si="7"/>
        <v>0</v>
      </c>
    </row>
    <row r="76" spans="1:10" ht="51">
      <c r="A76" s="14">
        <v>72</v>
      </c>
      <c r="B76" s="18" t="str">
        <f>zbiorówka!B76</f>
        <v>Zestaw klasowy do segregacji odpadów</v>
      </c>
      <c r="C76" s="18" t="str">
        <f>zbiorówka!C76</f>
        <v>Zestaw pozwalający na teoretyczne omówienie i praktyczne przećwiczenie prawidłowej segregacji odpadów.</v>
      </c>
      <c r="D76" s="41">
        <v>1</v>
      </c>
      <c r="E76" s="16">
        <f>zbiorówka!E76</f>
        <v>0</v>
      </c>
      <c r="F76" s="16">
        <f t="shared" si="4"/>
        <v>0</v>
      </c>
      <c r="G76" s="39">
        <f>zbiorówka!G76</f>
        <v>0</v>
      </c>
      <c r="H76" s="17">
        <f t="shared" si="5"/>
        <v>0</v>
      </c>
      <c r="I76" s="4">
        <f t="shared" si="6"/>
        <v>0</v>
      </c>
      <c r="J76" s="5">
        <f t="shared" si="7"/>
        <v>0</v>
      </c>
    </row>
    <row r="77" spans="1:10" ht="63.75">
      <c r="A77" s="14">
        <v>73</v>
      </c>
      <c r="B77" s="18" t="str">
        <f>zbiorówka!B77</f>
        <v>Zestaw sprężyn - w zestawie 12 szt. różnych sprężyn</v>
      </c>
      <c r="C77" s="18" t="str">
        <f>zbiorówka!C77</f>
        <v>Zestaw 12 różnych sprężyn zakończonych po obu stronach zawieszkami umożliwiający przeprowadzanie eksperymentów i doświadczeń z zakresu sprężystości.</v>
      </c>
      <c r="D77" s="41">
        <v>1</v>
      </c>
      <c r="E77" s="16">
        <f>zbiorówka!E77</f>
        <v>0</v>
      </c>
      <c r="F77" s="16">
        <f t="shared" si="4"/>
        <v>0</v>
      </c>
      <c r="G77" s="39">
        <f>zbiorówka!G77</f>
        <v>0</v>
      </c>
      <c r="H77" s="17">
        <f t="shared" si="5"/>
        <v>0</v>
      </c>
      <c r="I77" s="4">
        <f t="shared" si="6"/>
        <v>0</v>
      </c>
      <c r="J77" s="5">
        <f t="shared" si="7"/>
        <v>0</v>
      </c>
    </row>
    <row r="78" spans="1:10" ht="25.5">
      <c r="A78" s="14">
        <v>74</v>
      </c>
      <c r="B78" s="18" t="str">
        <f>zbiorówka!B78</f>
        <v>Zewnętrzna stacja pogody</v>
      </c>
      <c r="C78" s="18" t="str">
        <f>zbiorówka!C78</f>
        <v>Stacja pogody wykonana z trwałego materiału wyposażona minimum w: wiatromierz z łopatkami kierunkowymi symbolami stron świata, deszczomierz, termometr oraz zegar słoneczny.</v>
      </c>
      <c r="D78" s="41">
        <v>1</v>
      </c>
      <c r="E78" s="16">
        <f>zbiorówka!E78</f>
        <v>0</v>
      </c>
      <c r="F78" s="16">
        <f t="shared" si="4"/>
        <v>0</v>
      </c>
      <c r="G78" s="39">
        <f>zbiorówka!G78</f>
        <v>0</v>
      </c>
      <c r="H78" s="17">
        <f t="shared" si="5"/>
        <v>0</v>
      </c>
      <c r="I78" s="4">
        <f t="shared" si="6"/>
        <v>0</v>
      </c>
      <c r="J78" s="5">
        <f t="shared" si="7"/>
        <v>0</v>
      </c>
    </row>
    <row r="79" spans="1:10" ht="25.5">
      <c r="A79" s="14">
        <v>75</v>
      </c>
      <c r="B79" s="18" t="str">
        <f>zbiorówka!B79</f>
        <v>Stacja pogody ścienna</v>
      </c>
      <c r="C79" s="18" t="str">
        <f>zbiorówka!C79</f>
        <v>Stacja pogody wykonana z trwałego materiału wyposażona minimum w: termometr, higrometr i barometr.</v>
      </c>
      <c r="D79" s="41">
        <v>1</v>
      </c>
      <c r="E79" s="16">
        <f>zbiorówka!E79</f>
        <v>0</v>
      </c>
      <c r="F79" s="16">
        <f t="shared" si="4"/>
        <v>0</v>
      </c>
      <c r="G79" s="39">
        <f>zbiorówka!G79</f>
        <v>0</v>
      </c>
      <c r="H79" s="17">
        <f t="shared" si="5"/>
        <v>0</v>
      </c>
      <c r="I79" s="4">
        <f t="shared" si="6"/>
        <v>0</v>
      </c>
      <c r="J79" s="5">
        <f t="shared" si="7"/>
        <v>0</v>
      </c>
    </row>
    <row r="80" spans="1:10" ht="38.25">
      <c r="A80" s="14">
        <v>76</v>
      </c>
      <c r="B80" s="18" t="str">
        <f>zbiorówka!B80</f>
        <v>Stojak nad palnik alkoholowy</v>
      </c>
      <c r="C80" s="18" t="str">
        <f>zbiorówka!C80</f>
        <v>Stojak ze stali nierdzewnej z siatką do stawiania naczyń laboratoryjnych i krążkiem ceramicznym pośrodku.</v>
      </c>
      <c r="D80" s="41">
        <v>2</v>
      </c>
      <c r="E80" s="16">
        <f>zbiorówka!E80</f>
        <v>0</v>
      </c>
      <c r="F80" s="16">
        <f t="shared" si="4"/>
        <v>0</v>
      </c>
      <c r="G80" s="39">
        <f>zbiorówka!G80</f>
        <v>0</v>
      </c>
      <c r="H80" s="17">
        <f t="shared" si="5"/>
        <v>0</v>
      </c>
      <c r="I80" s="4">
        <f t="shared" si="6"/>
        <v>0</v>
      </c>
      <c r="J80" s="5">
        <f t="shared" si="7"/>
        <v>0</v>
      </c>
    </row>
    <row r="81" spans="1:10" ht="25.5">
      <c r="A81" s="14">
        <v>77</v>
      </c>
      <c r="B81" s="18" t="str">
        <f>zbiorówka!B81</f>
        <v xml:space="preserve">Stoper elektroniczny </v>
      </c>
      <c r="C81" s="18" t="str">
        <f>zbiorówka!C81</f>
        <v>Stoper elektroniczny wyświetlający: godziny, minuty i sekundy oraz dni i miesiące, z sygnalizacją dźwiękowa o dokładność: 1/100 sekundy.</v>
      </c>
      <c r="D81" s="41">
        <v>4</v>
      </c>
      <c r="E81" s="16">
        <f>zbiorówka!E81</f>
        <v>0</v>
      </c>
      <c r="F81" s="16">
        <f t="shared" si="4"/>
        <v>0</v>
      </c>
      <c r="G81" s="39">
        <f>zbiorówka!G81</f>
        <v>0</v>
      </c>
      <c r="H81" s="17">
        <f t="shared" si="5"/>
        <v>0</v>
      </c>
      <c r="I81" s="4">
        <f t="shared" si="6"/>
        <v>0</v>
      </c>
      <c r="J81" s="5">
        <f t="shared" si="7"/>
        <v>0</v>
      </c>
    </row>
    <row r="82" spans="1:10" ht="25.5">
      <c r="A82" s="14">
        <v>78</v>
      </c>
      <c r="B82" s="18" t="str">
        <f>zbiorówka!B82</f>
        <v>Strzykawka 10 ml</v>
      </c>
      <c r="C82" s="18" t="str">
        <f>zbiorówka!C82</f>
        <v>Jednorazowa strzykawka o pojemności 10 ml, z podziałką.</v>
      </c>
      <c r="D82" s="41">
        <v>4</v>
      </c>
      <c r="E82" s="16">
        <f>zbiorówka!E82</f>
        <v>0</v>
      </c>
      <c r="F82" s="16">
        <f t="shared" si="4"/>
        <v>0</v>
      </c>
      <c r="G82" s="39">
        <f>zbiorówka!G82</f>
        <v>0</v>
      </c>
      <c r="H82" s="17">
        <f t="shared" si="5"/>
        <v>0</v>
      </c>
      <c r="I82" s="4">
        <f t="shared" si="6"/>
        <v>0</v>
      </c>
      <c r="J82" s="5">
        <f t="shared" si="7"/>
        <v>0</v>
      </c>
    </row>
    <row r="83" spans="1:10" ht="25.5">
      <c r="A83" s="14">
        <v>79</v>
      </c>
      <c r="B83" s="18" t="str">
        <f>zbiorówka!B83</f>
        <v>Strzykawka 5 ml</v>
      </c>
      <c r="C83" s="18" t="str">
        <f>zbiorówka!C83</f>
        <v>Jednorazowa strzykawka o pojemności 5 ml, z podziałką.</v>
      </c>
      <c r="D83" s="41">
        <v>4</v>
      </c>
      <c r="E83" s="16">
        <f>zbiorówka!E83</f>
        <v>0</v>
      </c>
      <c r="F83" s="16">
        <f t="shared" si="4"/>
        <v>0</v>
      </c>
      <c r="G83" s="39">
        <f>zbiorówka!G83</f>
        <v>0</v>
      </c>
      <c r="H83" s="17">
        <f t="shared" si="5"/>
        <v>0</v>
      </c>
      <c r="I83" s="4">
        <f t="shared" si="6"/>
        <v>0</v>
      </c>
      <c r="J83" s="5">
        <f t="shared" si="7"/>
        <v>0</v>
      </c>
    </row>
    <row r="84" spans="1:10">
      <c r="A84" s="14">
        <v>80</v>
      </c>
      <c r="B84" s="18" t="str">
        <f>zbiorówka!B84</f>
        <v>Szalka Petriego</v>
      </c>
      <c r="C84" s="18" t="str">
        <f>zbiorówka!C84</f>
        <v>Wykonana ze szkła borokrzemianowego.</v>
      </c>
      <c r="D84" s="41">
        <v>6</v>
      </c>
      <c r="E84" s="16">
        <f>zbiorówka!E84</f>
        <v>0</v>
      </c>
      <c r="F84" s="16">
        <f t="shared" si="4"/>
        <v>0</v>
      </c>
      <c r="G84" s="39">
        <f>zbiorówka!G84</f>
        <v>0</v>
      </c>
      <c r="H84" s="17">
        <f t="shared" si="5"/>
        <v>0</v>
      </c>
      <c r="I84" s="4">
        <f t="shared" si="6"/>
        <v>0</v>
      </c>
      <c r="J84" s="5">
        <f t="shared" si="7"/>
        <v>0</v>
      </c>
    </row>
    <row r="85" spans="1:10" ht="25.5">
      <c r="A85" s="14">
        <v>81</v>
      </c>
      <c r="B85" s="18" t="str">
        <f>zbiorówka!B85</f>
        <v xml:space="preserve">Szczypce laboratoryjne </v>
      </c>
      <c r="C85" s="18" t="str">
        <f>zbiorówka!C85</f>
        <v>Wykonane z trwałego materiału, o długości minim 200 mm max. 250 mm.</v>
      </c>
      <c r="D85" s="41">
        <v>4</v>
      </c>
      <c r="E85" s="16">
        <f>zbiorówka!E85</f>
        <v>0</v>
      </c>
      <c r="F85" s="16">
        <f t="shared" si="4"/>
        <v>0</v>
      </c>
      <c r="G85" s="39">
        <f>zbiorówka!G85</f>
        <v>0</v>
      </c>
      <c r="H85" s="17">
        <f t="shared" si="5"/>
        <v>0</v>
      </c>
      <c r="I85" s="4">
        <f t="shared" si="6"/>
        <v>0</v>
      </c>
      <c r="J85" s="5">
        <f t="shared" si="7"/>
        <v>0</v>
      </c>
    </row>
    <row r="86" spans="1:10" ht="76.5">
      <c r="A86" s="14">
        <v>82</v>
      </c>
      <c r="B86" s="18" t="str">
        <f>zbiorówka!B86</f>
        <v>Zestaw szkieletów zwierząt - 4 różne w zestawie</v>
      </c>
      <c r="C86" s="18" t="str">
        <f>zbiorówka!C86</f>
        <v>Szkielety wykonane z trwałego tworzywa, zatopione w przezroczystym bloku z tworzywa sztucznego.
Rodzaje szkieletów w zestawie:
1. szkielet płaza,
2. szkielet ryby,
3. szkielet gada lub ptaka,
4. szkielet małego ssaka.</v>
      </c>
      <c r="D86" s="41">
        <v>1</v>
      </c>
      <c r="E86" s="16">
        <f>zbiorówka!E86</f>
        <v>0</v>
      </c>
      <c r="F86" s="16">
        <f t="shared" si="4"/>
        <v>0</v>
      </c>
      <c r="G86" s="39">
        <f>zbiorówka!G86</f>
        <v>0</v>
      </c>
      <c r="H86" s="17">
        <f t="shared" si="5"/>
        <v>0</v>
      </c>
      <c r="I86" s="4">
        <f t="shared" si="6"/>
        <v>0</v>
      </c>
      <c r="J86" s="5">
        <f t="shared" si="7"/>
        <v>0</v>
      </c>
    </row>
    <row r="87" spans="1:10" ht="51">
      <c r="A87" s="14">
        <v>83</v>
      </c>
      <c r="B87" s="18" t="str">
        <f>zbiorówka!B87</f>
        <v>Szkiełko nakrywkowe - 100 szt. w opakowaniu</v>
      </c>
      <c r="C87" s="18" t="str">
        <f>zbiorówka!C87</f>
        <v>Szkiełko nakrywkowe do wykonywania preparatów mikroskopowych.</v>
      </c>
      <c r="D87" s="41">
        <v>1</v>
      </c>
      <c r="E87" s="16">
        <f>zbiorówka!E87</f>
        <v>0</v>
      </c>
      <c r="F87" s="16">
        <f t="shared" si="4"/>
        <v>0</v>
      </c>
      <c r="G87" s="39">
        <f>zbiorówka!G87</f>
        <v>0</v>
      </c>
      <c r="H87" s="17">
        <f t="shared" si="5"/>
        <v>0</v>
      </c>
      <c r="I87" s="4">
        <f t="shared" si="6"/>
        <v>0</v>
      </c>
      <c r="J87" s="5">
        <f t="shared" si="7"/>
        <v>0</v>
      </c>
    </row>
    <row r="88" spans="1:10" ht="51">
      <c r="A88" s="14">
        <v>84</v>
      </c>
      <c r="B88" s="18" t="str">
        <f>zbiorówka!B88</f>
        <v>Szkiełko podstawowe - 100 szt. w opakowaniu</v>
      </c>
      <c r="C88" s="18" t="str">
        <f>zbiorówka!C88</f>
        <v>Szkiełko podstawowe do wykonywania preparatów mikroskopowych.</v>
      </c>
      <c r="D88" s="41">
        <v>1</v>
      </c>
      <c r="E88" s="16">
        <f>zbiorówka!E88</f>
        <v>0</v>
      </c>
      <c r="F88" s="16">
        <f t="shared" si="4"/>
        <v>0</v>
      </c>
      <c r="G88" s="39">
        <f>zbiorówka!G88</f>
        <v>0</v>
      </c>
      <c r="H88" s="17">
        <f t="shared" si="5"/>
        <v>0</v>
      </c>
      <c r="I88" s="4">
        <f t="shared" si="6"/>
        <v>0</v>
      </c>
      <c r="J88" s="5">
        <f t="shared" si="7"/>
        <v>0</v>
      </c>
    </row>
    <row r="89" spans="1:10" ht="51">
      <c r="A89" s="14">
        <v>85</v>
      </c>
      <c r="B89" s="18" t="str">
        <f>zbiorówka!B89</f>
        <v>Szkiełko zegarkowe - 10 szt. w opakowaniu</v>
      </c>
      <c r="C89" s="18" t="str">
        <f>zbiorówka!C89</f>
        <v>O średnicy 75 mm.</v>
      </c>
      <c r="D89" s="41">
        <v>1</v>
      </c>
      <c r="E89" s="16">
        <f>zbiorówka!E89</f>
        <v>0</v>
      </c>
      <c r="F89" s="16">
        <f t="shared" si="4"/>
        <v>0</v>
      </c>
      <c r="G89" s="39">
        <f>zbiorówka!G89</f>
        <v>0</v>
      </c>
      <c r="H89" s="17">
        <f t="shared" si="5"/>
        <v>0</v>
      </c>
      <c r="I89" s="4">
        <f t="shared" si="6"/>
        <v>0</v>
      </c>
      <c r="J89" s="5">
        <f t="shared" si="7"/>
        <v>0</v>
      </c>
    </row>
    <row r="90" spans="1:10" ht="25.5">
      <c r="A90" s="14">
        <v>86</v>
      </c>
      <c r="B90" s="18" t="str">
        <f>zbiorówka!B90</f>
        <v xml:space="preserve">Szpatułka dwustronna </v>
      </c>
      <c r="C90" s="18" t="str">
        <f>zbiorówka!C90</f>
        <v>Metalowa szpatułka z jednym końcem prostym i z drugim zagiętym.</v>
      </c>
      <c r="D90" s="41">
        <v>3</v>
      </c>
      <c r="E90" s="16">
        <f>zbiorówka!E90</f>
        <v>0</v>
      </c>
      <c r="F90" s="16">
        <f t="shared" si="4"/>
        <v>0</v>
      </c>
      <c r="G90" s="39">
        <f>zbiorówka!G90</f>
        <v>0</v>
      </c>
      <c r="H90" s="17">
        <f t="shared" si="5"/>
        <v>0</v>
      </c>
      <c r="I90" s="4">
        <f t="shared" si="6"/>
        <v>0</v>
      </c>
      <c r="J90" s="5">
        <f t="shared" si="7"/>
        <v>0</v>
      </c>
    </row>
    <row r="91" spans="1:10" ht="25.5">
      <c r="A91" s="14">
        <v>87</v>
      </c>
      <c r="B91" s="18" t="str">
        <f>zbiorówka!B91</f>
        <v xml:space="preserve">Taśma miernicza </v>
      </c>
      <c r="C91" s="18" t="str">
        <f>zbiorówka!C91</f>
        <v>Wysuwana z obudowy o długości 20 m.</v>
      </c>
      <c r="D91" s="41">
        <v>4</v>
      </c>
      <c r="E91" s="16">
        <f>zbiorówka!E91</f>
        <v>0</v>
      </c>
      <c r="F91" s="16">
        <f t="shared" si="4"/>
        <v>0</v>
      </c>
      <c r="G91" s="39">
        <f>zbiorówka!G91</f>
        <v>0</v>
      </c>
      <c r="H91" s="17">
        <f t="shared" si="5"/>
        <v>0</v>
      </c>
      <c r="I91" s="4">
        <f t="shared" si="6"/>
        <v>0</v>
      </c>
      <c r="J91" s="5">
        <f t="shared" si="7"/>
        <v>0</v>
      </c>
    </row>
    <row r="92" spans="1:10" ht="25.5">
      <c r="A92" s="14">
        <v>88</v>
      </c>
      <c r="B92" s="18" t="str">
        <f>zbiorówka!B92</f>
        <v>Termometr z higrometrem</v>
      </c>
      <c r="C92" s="18" t="str">
        <f>zbiorówka!C92</f>
        <v>W trwałej obudowie, umożlwiający pomiar temperatury i wilgotności powietrza. Zakres pomiarowy wilgotności od 10% do 99%, temperatury od -10st. C do 50 st. C.</v>
      </c>
      <c r="D92" s="41">
        <v>2</v>
      </c>
      <c r="E92" s="16">
        <f>zbiorówka!E92</f>
        <v>0</v>
      </c>
      <c r="F92" s="16">
        <f t="shared" si="4"/>
        <v>0</v>
      </c>
      <c r="G92" s="39">
        <f>zbiorówka!G92</f>
        <v>0</v>
      </c>
      <c r="H92" s="17">
        <f t="shared" si="5"/>
        <v>0</v>
      </c>
      <c r="I92" s="4">
        <f t="shared" si="6"/>
        <v>0</v>
      </c>
      <c r="J92" s="5">
        <f t="shared" si="7"/>
        <v>0</v>
      </c>
    </row>
    <row r="93" spans="1:10" ht="25.5">
      <c r="A93" s="14">
        <v>89</v>
      </c>
      <c r="B93" s="18" t="str">
        <f>zbiorówka!B93</f>
        <v>Termometr zaokienny</v>
      </c>
      <c r="C93" s="18" t="str">
        <f>zbiorówka!C93</f>
        <v>W trwałej obudowie z elementem mocującym. Zakres pomiaru temperatury od -40 st. C do +50 st. C.</v>
      </c>
      <c r="D93" s="41">
        <v>1</v>
      </c>
      <c r="E93" s="16">
        <f>zbiorówka!E93</f>
        <v>0</v>
      </c>
      <c r="F93" s="16">
        <f t="shared" si="4"/>
        <v>0</v>
      </c>
      <c r="G93" s="39">
        <f>zbiorówka!G93</f>
        <v>0</v>
      </c>
      <c r="H93" s="17">
        <f t="shared" si="5"/>
        <v>0</v>
      </c>
      <c r="I93" s="4">
        <f t="shared" si="6"/>
        <v>0</v>
      </c>
      <c r="J93" s="5">
        <f t="shared" si="7"/>
        <v>0</v>
      </c>
    </row>
    <row r="94" spans="1:10" ht="63.75">
      <c r="A94" s="14">
        <v>90</v>
      </c>
      <c r="B94" s="18" t="str">
        <f>zbiorówka!B94</f>
        <v>Model układu słonecznego</v>
      </c>
      <c r="C94" s="18" t="str">
        <f>zbiorówka!C94</f>
        <v xml:space="preserve">Model demonstracyjny wykonany z trwałego tworzywa, łatwy do przechowywania, możliwość podwieszenia np. do sufitu lub innego elementu sali dydaktycznej. W zestawie znajdować się będzie 11 brył/piłek prezentujących Słońce, Ziemię, Księżyc i pozostałe planety układu. Najmniejszy z modeli wchodzących w skąd zestawu powinien mieć wielkość 20 cm. Wszystkie elementy powinny odzwierciedlać rzeczywiste różnice w wielkości poszczególnych planet. </v>
      </c>
      <c r="D94" s="41">
        <v>1</v>
      </c>
      <c r="E94" s="16">
        <f>zbiorówka!E94</f>
        <v>0</v>
      </c>
      <c r="F94" s="16">
        <f t="shared" si="4"/>
        <v>0</v>
      </c>
      <c r="G94" s="39">
        <f>zbiorówka!G94</f>
        <v>0</v>
      </c>
      <c r="H94" s="17">
        <f t="shared" si="5"/>
        <v>0</v>
      </c>
      <c r="I94" s="4">
        <f t="shared" si="6"/>
        <v>0</v>
      </c>
      <c r="J94" s="5">
        <f t="shared" si="7"/>
        <v>0</v>
      </c>
    </row>
    <row r="95" spans="1:10" ht="38.25">
      <c r="A95" s="14">
        <v>91</v>
      </c>
      <c r="B95" s="18" t="str">
        <f>zbiorówka!B95</f>
        <v>Przenośna waga elektroniczna</v>
      </c>
      <c r="C95" s="18" t="str">
        <f>zbiorówka!C95</f>
        <v>Przenośna elektroniczna waga tzw. wersja kieszonkowa. W obudowie, skala pomiaru od 0,1 g do 150 g, funkcja tarowania, zasilana bateriami.</v>
      </c>
      <c r="D95" s="41">
        <v>1</v>
      </c>
      <c r="E95" s="16">
        <f>zbiorówka!E95</f>
        <v>0</v>
      </c>
      <c r="F95" s="16">
        <f t="shared" si="4"/>
        <v>0</v>
      </c>
      <c r="G95" s="39">
        <f>zbiorówka!G95</f>
        <v>0</v>
      </c>
      <c r="H95" s="17">
        <f t="shared" si="5"/>
        <v>0</v>
      </c>
      <c r="I95" s="4">
        <f t="shared" si="6"/>
        <v>0</v>
      </c>
      <c r="J95" s="5">
        <f t="shared" si="7"/>
        <v>0</v>
      </c>
    </row>
    <row r="96" spans="1:10" ht="89.25">
      <c r="A96" s="14">
        <v>92</v>
      </c>
      <c r="B96" s="18" t="str">
        <f>zbiorówka!B96</f>
        <v>Zestaw do budowania podstawowych obwodów elektrycznych, szeregowych i równoległych</v>
      </c>
      <c r="C96" s="18" t="str">
        <f>zbiorówka!C96</f>
        <v>Zestaw do prezentacji dla/przez uczniów klas IV - VIII szkół podstawowych.</v>
      </c>
      <c r="D96" s="41">
        <v>4</v>
      </c>
      <c r="E96" s="16">
        <f>zbiorówka!E96</f>
        <v>0</v>
      </c>
      <c r="F96" s="16">
        <f t="shared" si="4"/>
        <v>0</v>
      </c>
      <c r="G96" s="39">
        <f>zbiorówka!G96</f>
        <v>0</v>
      </c>
      <c r="H96" s="17">
        <f t="shared" si="5"/>
        <v>0</v>
      </c>
      <c r="I96" s="4">
        <f t="shared" si="6"/>
        <v>0</v>
      </c>
      <c r="J96" s="5">
        <f t="shared" si="7"/>
        <v>0</v>
      </c>
    </row>
    <row r="97" spans="1:10" ht="38.25">
      <c r="A97" s="14">
        <v>93</v>
      </c>
      <c r="B97" s="18" t="str">
        <f>zbiorówka!B97</f>
        <v xml:space="preserve">Zestaw do badania powietrza </v>
      </c>
      <c r="C97" s="18" t="str">
        <f>zbiorówka!C97</f>
        <v>Przenośny zestaw do badania powietrza atmosferycznego w terenie i w pracowni szkolnej. Zestaw do prezentacji dla/przez uczniów klas IV - VIII szkół podstawowych. Zestaw zapakowany w przenośną walizkę, zawierający karty pracy dla uczniów lub przewodnik dla nauczyciela.</v>
      </c>
      <c r="D97" s="41">
        <v>4</v>
      </c>
      <c r="E97" s="16">
        <f>zbiorówka!E97</f>
        <v>0</v>
      </c>
      <c r="F97" s="16">
        <f t="shared" si="4"/>
        <v>0</v>
      </c>
      <c r="G97" s="39">
        <f>zbiorówka!G97</f>
        <v>0</v>
      </c>
      <c r="H97" s="17">
        <f t="shared" si="5"/>
        <v>0</v>
      </c>
      <c r="I97" s="4">
        <f t="shared" si="6"/>
        <v>0</v>
      </c>
      <c r="J97" s="5">
        <f t="shared" si="7"/>
        <v>0</v>
      </c>
    </row>
    <row r="98" spans="1:10" ht="51">
      <c r="A98" s="14">
        <v>94</v>
      </c>
      <c r="B98" s="18" t="str">
        <f>zbiorówka!B98</f>
        <v>Zestaw zlewek miarowych - 4 szt. w zestawie</v>
      </c>
      <c r="C98" s="18" t="str">
        <f>zbiorówka!C98</f>
        <v>Zlewki borokrzemianowe o pojemności 50 ml.</v>
      </c>
      <c r="D98" s="41">
        <v>1</v>
      </c>
      <c r="E98" s="16">
        <f>zbiorówka!E98</f>
        <v>0</v>
      </c>
      <c r="F98" s="16">
        <f t="shared" si="4"/>
        <v>0</v>
      </c>
      <c r="G98" s="39">
        <f>zbiorówka!G98</f>
        <v>0</v>
      </c>
      <c r="H98" s="17">
        <f t="shared" si="5"/>
        <v>0</v>
      </c>
      <c r="I98" s="4">
        <f t="shared" si="6"/>
        <v>0</v>
      </c>
      <c r="J98" s="5">
        <f t="shared" si="7"/>
        <v>0</v>
      </c>
    </row>
    <row r="99" spans="1:10" ht="25.5">
      <c r="A99" s="14">
        <v>95</v>
      </c>
      <c r="B99" s="18" t="str">
        <f>zbiorówka!B99</f>
        <v>Zlewka-czerpak</v>
      </c>
      <c r="C99" s="18" t="str">
        <f>zbiorówka!C99</f>
        <v>Zlewka wykonana z trwałego tworzywa o pojemności 1000 ml, która może pełnić rolę czerpaka. Do zlewki dołączony zacisk o regulowanym kącie umożlwiający mocowanie na drążku teleskopowym.</v>
      </c>
      <c r="D99" s="41">
        <v>1</v>
      </c>
      <c r="E99" s="16">
        <f>zbiorówka!E99</f>
        <v>0</v>
      </c>
      <c r="F99" s="16">
        <f t="shared" si="4"/>
        <v>0</v>
      </c>
      <c r="G99" s="39">
        <f>zbiorówka!G99</f>
        <v>0</v>
      </c>
      <c r="H99" s="17">
        <f t="shared" si="5"/>
        <v>0</v>
      </c>
      <c r="I99" s="4">
        <f t="shared" si="6"/>
        <v>0</v>
      </c>
      <c r="J99" s="5">
        <f t="shared" si="7"/>
        <v>0</v>
      </c>
    </row>
    <row r="100" spans="1:10" ht="76.5">
      <c r="A100" s="14">
        <v>96</v>
      </c>
      <c r="B100" s="18" t="str">
        <f>zbiorówka!B100</f>
        <v>Zestaw 6 różnych cylindrów wykonanych z metali i ich stopów</v>
      </c>
      <c r="C100" s="18" t="str">
        <f>zbiorówka!C100</f>
        <v>Zestaw 6 cylindrów wykonanych np. z: aluminium, miedzi, ołowiu, mosiądzu, żelaza, cynku. Wszystkie posiadają jednakowy ciężar i średnica walca.</v>
      </c>
      <c r="D100" s="41">
        <v>4</v>
      </c>
      <c r="E100" s="16">
        <f>zbiorówka!E100</f>
        <v>0</v>
      </c>
      <c r="F100" s="16">
        <f t="shared" si="4"/>
        <v>0</v>
      </c>
      <c r="G100" s="39">
        <f>zbiorówka!G100</f>
        <v>0</v>
      </c>
      <c r="H100" s="17">
        <f t="shared" si="5"/>
        <v>0</v>
      </c>
      <c r="I100" s="4">
        <f t="shared" si="6"/>
        <v>0</v>
      </c>
      <c r="J100" s="5">
        <f t="shared" si="7"/>
        <v>0</v>
      </c>
    </row>
    <row r="101" spans="1:10" ht="63.75">
      <c r="A101" s="14">
        <v>97</v>
      </c>
      <c r="B101" s="18" t="str">
        <f>zbiorówka!B101</f>
        <v>Zestaw do demonstracji i doświadczeń z zakresu energii słonecznej</v>
      </c>
      <c r="C101" s="18" t="str">
        <f>zbiorówka!C101</f>
        <v>Zestaw do demonstracji i doświadczeń dla/przez uczniów klas IV - VIII szkół podstawowych umożliwiające realizację zadań z zakresu energii słonecznej, promieniowania cieplnego, działania fotoogniwa, filtrowania światła i inne.</v>
      </c>
      <c r="D101" s="41">
        <v>4</v>
      </c>
      <c r="E101" s="16">
        <f>zbiorówka!E101</f>
        <v>0</v>
      </c>
      <c r="F101" s="16">
        <f t="shared" si="4"/>
        <v>0</v>
      </c>
      <c r="G101" s="39">
        <f>zbiorówka!G101</f>
        <v>0</v>
      </c>
      <c r="H101" s="17">
        <f t="shared" si="5"/>
        <v>0</v>
      </c>
      <c r="I101" s="4">
        <f t="shared" si="6"/>
        <v>0</v>
      </c>
      <c r="J101" s="5">
        <f t="shared" si="7"/>
        <v>0</v>
      </c>
    </row>
    <row r="102" spans="1:10" ht="76.5">
      <c r="A102" s="14">
        <v>98</v>
      </c>
      <c r="B102" s="18" t="str">
        <f>zbiorówka!B102</f>
        <v>Zestaw do demonstracji i doświadczeń z zakresu przewodnictwa cieplnego</v>
      </c>
      <c r="C102" s="18" t="str">
        <f>zbiorówka!C102</f>
        <v>Zestaw do demonstracji i doświadczeń dla/przez uczniów klas IV - VIII szkół podstawowych umożliwiające realizację zadań z zakresu przewodnictwa cieplnego.</v>
      </c>
      <c r="D102" s="41">
        <v>4</v>
      </c>
      <c r="E102" s="16">
        <f>zbiorówka!E102</f>
        <v>0</v>
      </c>
      <c r="F102" s="16">
        <f t="shared" si="4"/>
        <v>0</v>
      </c>
      <c r="G102" s="39">
        <f>zbiorówka!G102</f>
        <v>0</v>
      </c>
      <c r="H102" s="17">
        <f t="shared" si="5"/>
        <v>0</v>
      </c>
      <c r="I102" s="4">
        <f t="shared" si="6"/>
        <v>0</v>
      </c>
      <c r="J102" s="5">
        <f t="shared" si="7"/>
        <v>0</v>
      </c>
    </row>
    <row r="103" spans="1:10" ht="63.75">
      <c r="A103" s="14">
        <v>99</v>
      </c>
      <c r="B103" s="18" t="str">
        <f>zbiorówka!B103</f>
        <v>Zestaw do demonstracji i doświadczeń z zakresu elektrostatyki</v>
      </c>
      <c r="C103" s="18" t="str">
        <f>zbiorówka!C103</f>
        <v>Zestaw do demonstracji i doświadczeń dla/przez uczniów klas IV - VIII szkół podstawowych umożliwiające realizację zadań z zakresu elektrostatyki.</v>
      </c>
      <c r="D103" s="41">
        <v>4</v>
      </c>
      <c r="E103" s="16">
        <f>zbiorówka!E103</f>
        <v>0</v>
      </c>
      <c r="F103" s="16">
        <f t="shared" si="4"/>
        <v>0</v>
      </c>
      <c r="G103" s="39">
        <f>zbiorówka!G103</f>
        <v>0</v>
      </c>
      <c r="H103" s="17">
        <f t="shared" si="5"/>
        <v>0</v>
      </c>
      <c r="I103" s="4">
        <f t="shared" si="6"/>
        <v>0</v>
      </c>
      <c r="J103" s="5">
        <f t="shared" si="7"/>
        <v>0</v>
      </c>
    </row>
    <row r="104" spans="1:10" ht="77.25" thickBot="1">
      <c r="A104" s="31">
        <v>100</v>
      </c>
      <c r="B104" s="32" t="str">
        <f>zbiorówka!B104</f>
        <v>Zestaw do demonstracji i doświadczeń z zakresu zjawisk optycznych</v>
      </c>
      <c r="C104" s="32" t="str">
        <f>zbiorówka!C104</f>
        <v>Zestaw do demonstracji i doświadczeń dla/przez uczniów klas IV - VIII szkół podstawowych umożliwiające realizację zadań z zakresu zjawisk optycznych.</v>
      </c>
      <c r="D104" s="42">
        <v>4</v>
      </c>
      <c r="E104" s="40">
        <f>zbiorówka!E104</f>
        <v>0</v>
      </c>
      <c r="F104" s="40">
        <f t="shared" si="4"/>
        <v>0</v>
      </c>
      <c r="G104" s="39">
        <f>zbiorówka!G104</f>
        <v>0</v>
      </c>
      <c r="H104" s="36">
        <f t="shared" si="5"/>
        <v>0</v>
      </c>
      <c r="I104" s="34">
        <f t="shared" si="6"/>
        <v>0</v>
      </c>
      <c r="J104" s="37">
        <f t="shared" si="7"/>
        <v>0</v>
      </c>
    </row>
    <row r="105" spans="1:10">
      <c r="F105" s="19">
        <f>SUM(F5:F104)</f>
        <v>0</v>
      </c>
      <c r="H105" s="19">
        <f>SUM(H5:H104)</f>
        <v>0</v>
      </c>
      <c r="J105" s="19">
        <f>SUM(J5:J104)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Normal="100" workbookViewId="0">
      <pane ySplit="4" topLeftCell="A47" activePane="bottomLeft" state="frozen"/>
      <selection activeCell="G103" sqref="G103"/>
      <selection pane="bottomLeft" activeCell="C50" sqref="C50"/>
    </sheetView>
  </sheetViews>
  <sheetFormatPr defaultColWidth="9" defaultRowHeight="14.25"/>
  <cols>
    <col min="1" max="1" width="5.625" style="12" customWidth="1"/>
    <col min="2" max="2" width="13.625" style="12" customWidth="1"/>
    <col min="3" max="3" width="96.125" style="12" customWidth="1"/>
    <col min="4" max="4" width="10.625" style="12" customWidth="1"/>
    <col min="5" max="5" width="11.875" style="12" customWidth="1"/>
    <col min="6" max="6" width="12" style="12" customWidth="1"/>
    <col min="7" max="7" width="10.25" style="13" bestFit="1" customWidth="1"/>
    <col min="8" max="8" width="12.25" style="12" customWidth="1"/>
    <col min="9" max="9" width="11.75" style="12" customWidth="1"/>
    <col min="10" max="10" width="12.125" style="12" bestFit="1" customWidth="1"/>
    <col min="11" max="16384" width="9" style="12"/>
  </cols>
  <sheetData>
    <row r="1" spans="1:10" s="9" customFormat="1" ht="15">
      <c r="A1" s="7"/>
      <c r="B1" s="8"/>
      <c r="C1" s="45" t="s">
        <v>9</v>
      </c>
      <c r="D1" s="45"/>
      <c r="E1" s="45"/>
      <c r="F1" s="45"/>
      <c r="G1" s="45"/>
      <c r="H1" s="45"/>
      <c r="I1" s="45"/>
    </row>
    <row r="2" spans="1:10" s="9" customFormat="1" ht="15">
      <c r="A2" s="10"/>
      <c r="B2" s="11"/>
      <c r="C2" s="48" t="s">
        <v>10</v>
      </c>
      <c r="D2" s="48"/>
      <c r="E2" s="48"/>
      <c r="F2" s="48"/>
      <c r="G2" s="48"/>
      <c r="H2" s="48"/>
      <c r="I2" s="48"/>
    </row>
    <row r="3" spans="1:10" s="9" customFormat="1" ht="15.75" thickBot="1">
      <c r="A3" s="10"/>
      <c r="B3" s="11"/>
      <c r="C3" s="20"/>
      <c r="D3" s="47"/>
      <c r="E3" s="47"/>
      <c r="F3" s="47"/>
      <c r="G3" s="21"/>
      <c r="H3" s="21"/>
      <c r="I3" s="21"/>
    </row>
    <row r="4" spans="1:10" customFormat="1" ht="38.25">
      <c r="A4" s="25"/>
      <c r="B4" s="26"/>
      <c r="C4" s="27"/>
      <c r="D4" s="27" t="s">
        <v>3</v>
      </c>
      <c r="E4" s="28" t="s">
        <v>4</v>
      </c>
      <c r="F4" s="28" t="s">
        <v>5</v>
      </c>
      <c r="G4" s="29" t="s">
        <v>6</v>
      </c>
      <c r="H4" s="29" t="s">
        <v>11</v>
      </c>
      <c r="I4" s="28" t="s">
        <v>7</v>
      </c>
      <c r="J4" s="30" t="s">
        <v>8</v>
      </c>
    </row>
    <row r="5" spans="1:10" s="2" customFormat="1" ht="25.5">
      <c r="A5" s="14">
        <v>1</v>
      </c>
      <c r="B5" s="18" t="str">
        <f>zbiorówka!B5</f>
        <v>Anemometr uczniowski</v>
      </c>
      <c r="C5" s="18" t="str">
        <f>zbiorówka!C5</f>
        <v>Pozwala na bezpośredni odczyt wartości prędkości wiatru, z zaznaczoną skala Beauforta. Wykonany z trwałego materiału.</v>
      </c>
      <c r="D5" s="43">
        <v>1</v>
      </c>
      <c r="E5" s="16">
        <f>zbiorówka!E5</f>
        <v>0</v>
      </c>
      <c r="F5" s="16">
        <f>E5*D5</f>
        <v>0</v>
      </c>
      <c r="G5" s="39">
        <f>zbiorówka!G5</f>
        <v>0</v>
      </c>
      <c r="H5" s="17">
        <f>J5-F5</f>
        <v>0</v>
      </c>
      <c r="I5" s="4">
        <f>E5*G5%+E5</f>
        <v>0</v>
      </c>
      <c r="J5" s="5">
        <f>I5*D5</f>
        <v>0</v>
      </c>
    </row>
    <row r="6" spans="1:10" s="2" customFormat="1" ht="63.75">
      <c r="A6" s="14">
        <v>2</v>
      </c>
      <c r="B6" s="18" t="str">
        <f>zbiorówka!B6</f>
        <v>Autka poruszane magnesami - 2 szt. w zestawie</v>
      </c>
      <c r="C6" s="18" t="str">
        <f>zbiorówka!C6</f>
        <v>Zestaw demonstrujący podstawowe właściwości magnesów.</v>
      </c>
      <c r="D6" s="43">
        <v>0</v>
      </c>
      <c r="E6" s="16">
        <f>zbiorówka!E6</f>
        <v>0</v>
      </c>
      <c r="F6" s="16">
        <f t="shared" ref="F6:F48" si="0">E6*D6</f>
        <v>0</v>
      </c>
      <c r="G6" s="39">
        <f>zbiorówka!G6</f>
        <v>0</v>
      </c>
      <c r="H6" s="17">
        <f t="shared" ref="H6:H48" si="1">J6-F6</f>
        <v>0</v>
      </c>
      <c r="I6" s="4">
        <f t="shared" ref="I6:I48" si="2">E6*G6%+E6</f>
        <v>0</v>
      </c>
      <c r="J6" s="5">
        <f t="shared" ref="J6:J48" si="3">I6*D6</f>
        <v>0</v>
      </c>
    </row>
    <row r="7" spans="1:10" s="2" customFormat="1" ht="25.5">
      <c r="A7" s="14">
        <v>3</v>
      </c>
      <c r="B7" s="18" t="str">
        <f>zbiorówka!B7</f>
        <v>Bagietka szklana</v>
      </c>
      <c r="C7" s="18" t="str">
        <f>zbiorówka!C7</f>
        <v>W zestawie 10 szt.</v>
      </c>
      <c r="D7" s="43">
        <v>1</v>
      </c>
      <c r="E7" s="16">
        <f>zbiorówka!E7</f>
        <v>0</v>
      </c>
      <c r="F7" s="16">
        <f t="shared" si="0"/>
        <v>0</v>
      </c>
      <c r="G7" s="39">
        <f>zbiorówka!G7</f>
        <v>0</v>
      </c>
      <c r="H7" s="17">
        <f t="shared" si="1"/>
        <v>0</v>
      </c>
      <c r="I7" s="4">
        <f t="shared" si="2"/>
        <v>0</v>
      </c>
      <c r="J7" s="5">
        <f t="shared" si="3"/>
        <v>0</v>
      </c>
    </row>
    <row r="8" spans="1:10" s="2" customFormat="1" ht="25.5">
      <c r="A8" s="14">
        <v>4</v>
      </c>
      <c r="B8" s="18" t="str">
        <f>zbiorówka!B8</f>
        <v xml:space="preserve">Baloniki - zestaw 10 szt. </v>
      </c>
      <c r="C8" s="18" t="str">
        <f>zbiorówka!C8</f>
        <v>Baloniki do doświadczeń dotyczących powietrza i jego własności.</v>
      </c>
      <c r="D8" s="43">
        <v>1</v>
      </c>
      <c r="E8" s="16">
        <f>zbiorówka!E8</f>
        <v>0</v>
      </c>
      <c r="F8" s="16">
        <f t="shared" si="0"/>
        <v>0</v>
      </c>
      <c r="G8" s="39">
        <f>zbiorówka!G8</f>
        <v>0</v>
      </c>
      <c r="H8" s="17">
        <f t="shared" si="1"/>
        <v>0</v>
      </c>
      <c r="I8" s="4">
        <f t="shared" si="2"/>
        <v>0</v>
      </c>
      <c r="J8" s="5">
        <f t="shared" si="3"/>
        <v>0</v>
      </c>
    </row>
    <row r="9" spans="1:10" s="2" customFormat="1" ht="38.25">
      <c r="A9" s="14">
        <v>5</v>
      </c>
      <c r="B9" s="18" t="str">
        <f>zbiorówka!B9</f>
        <v>Sproszkowany barwnik niebieski</v>
      </c>
      <c r="C9" s="18" t="str">
        <f>zbiorówka!C9</f>
        <v>Barwnik niebieski, sproszkowany, min. 10 g.</v>
      </c>
      <c r="D9" s="43">
        <v>1</v>
      </c>
      <c r="E9" s="16">
        <f>zbiorówka!E9</f>
        <v>0</v>
      </c>
      <c r="F9" s="16">
        <f t="shared" si="0"/>
        <v>0</v>
      </c>
      <c r="G9" s="39">
        <f>zbiorówka!G9</f>
        <v>0</v>
      </c>
      <c r="H9" s="17">
        <f t="shared" si="1"/>
        <v>0</v>
      </c>
      <c r="I9" s="4">
        <f t="shared" si="2"/>
        <v>0</v>
      </c>
      <c r="J9" s="5">
        <f t="shared" si="3"/>
        <v>0</v>
      </c>
    </row>
    <row r="10" spans="1:10" s="2" customFormat="1" ht="127.5">
      <c r="A10" s="14">
        <v>6</v>
      </c>
      <c r="B10" s="18" t="str">
        <f>zbiorówka!B10</f>
        <v>Zestaw do doświadczeń - biodegradacja</v>
      </c>
      <c r="C10" s="18" t="str">
        <f>zbiorówka!C10</f>
        <v>Zestaw ma umożliwić testowanie stopnia biodegradowalności materiałów zawartych w zestawie, jak też innych materiałów na co dzień używanych przez uczniów. W skład zestawu wejdą m.in.:
pojemniki testowe z otworami wentylacyjnymi – minim. 6 szt.
ramki do pojemników testowych – minimum 6 szt.
pęseta do przenoszenia próbek – minimum 1 szt.
torba biodegradowalna na zakupy – minimum 1 szt.
folia celulozowa – minimum 1 szt.
komposter  – minimum 1 szt. (100 ml)
próbki metalu: co najmniej 3 rodzaje po 3 szt.
wzór karty obserwacji – minimum 1 szt.</v>
      </c>
      <c r="D10" s="43">
        <v>1</v>
      </c>
      <c r="E10" s="16">
        <f>zbiorówka!E10</f>
        <v>0</v>
      </c>
      <c r="F10" s="16">
        <f t="shared" si="0"/>
        <v>0</v>
      </c>
      <c r="G10" s="39">
        <f>zbiorówka!G10</f>
        <v>0</v>
      </c>
      <c r="H10" s="17">
        <f t="shared" si="1"/>
        <v>0</v>
      </c>
      <c r="I10" s="4">
        <f t="shared" si="2"/>
        <v>0</v>
      </c>
      <c r="J10" s="5">
        <f t="shared" si="3"/>
        <v>0</v>
      </c>
    </row>
    <row r="11" spans="1:10" s="2" customFormat="1" ht="25.5">
      <c r="A11" s="14">
        <v>7</v>
      </c>
      <c r="B11" s="18" t="str">
        <f>zbiorówka!B11</f>
        <v xml:space="preserve">Bloki metali - zestaw 6 szt. </v>
      </c>
      <c r="C11" s="18" t="str">
        <f>zbiorówka!C11</f>
        <v>Zestaw 6 sześcianów o jednakowej objętości (bok min: 20 mm) wykonanych z różnych metali i stopów metali.</v>
      </c>
      <c r="D11" s="43">
        <v>2</v>
      </c>
      <c r="E11" s="16">
        <f>zbiorówka!E11</f>
        <v>0</v>
      </c>
      <c r="F11" s="16">
        <f t="shared" si="0"/>
        <v>0</v>
      </c>
      <c r="G11" s="39">
        <f>zbiorówka!G11</f>
        <v>0</v>
      </c>
      <c r="H11" s="17">
        <f t="shared" si="1"/>
        <v>0</v>
      </c>
      <c r="I11" s="4">
        <f t="shared" si="2"/>
        <v>0</v>
      </c>
      <c r="J11" s="5">
        <f t="shared" si="3"/>
        <v>0</v>
      </c>
    </row>
    <row r="12" spans="1:10" s="2" customFormat="1" ht="38.25">
      <c r="A12" s="14">
        <v>8</v>
      </c>
      <c r="B12" s="18" t="str">
        <f>zbiorówka!B12</f>
        <v>Skały i minerały - zestaw 6 szt.</v>
      </c>
      <c r="C12" s="18" t="str">
        <f>zbiorówka!C12</f>
        <v>Zestaw 6 fragmentów różnych skał i minerałów o wielkości min 3 cm.</v>
      </c>
      <c r="D12" s="43">
        <v>4</v>
      </c>
      <c r="E12" s="16">
        <f>zbiorówka!E12</f>
        <v>0</v>
      </c>
      <c r="F12" s="16">
        <f t="shared" si="0"/>
        <v>0</v>
      </c>
      <c r="G12" s="39">
        <f>zbiorówka!G12</f>
        <v>0</v>
      </c>
      <c r="H12" s="17">
        <f t="shared" si="1"/>
        <v>0</v>
      </c>
      <c r="I12" s="4">
        <f t="shared" si="2"/>
        <v>0</v>
      </c>
      <c r="J12" s="5">
        <f t="shared" si="3"/>
        <v>0</v>
      </c>
    </row>
    <row r="13" spans="1:10" s="2" customFormat="1" ht="102">
      <c r="A13" s="14">
        <v>9</v>
      </c>
      <c r="B13" s="18" t="str">
        <f>zbiorówka!B13</f>
        <v xml:space="preserve">Tablicowy zestaw magnetyczny przedstawiający cykl rozwojowy owada, płaza i roślin </v>
      </c>
      <c r="C13" s="18" t="str">
        <f>zbiorówka!C13</f>
        <v>Zestaw zawiera magnetyczne elementy obrazujące cykl rozwojowy przykładowego owada, płaza i rośliny. Zestaw ma umożliwić układanie elementów cyklu na tablicy szkolnej oraz dopisywanie/doklejanie do nich dodatkowych informacji.</v>
      </c>
      <c r="D13" s="43">
        <v>1</v>
      </c>
      <c r="E13" s="16">
        <f>zbiorówka!E13</f>
        <v>0</v>
      </c>
      <c r="F13" s="16">
        <f t="shared" si="0"/>
        <v>0</v>
      </c>
      <c r="G13" s="39">
        <f>zbiorówka!G13</f>
        <v>0</v>
      </c>
      <c r="H13" s="17">
        <f t="shared" si="1"/>
        <v>0</v>
      </c>
      <c r="I13" s="4">
        <f t="shared" si="2"/>
        <v>0</v>
      </c>
      <c r="J13" s="5">
        <f t="shared" si="3"/>
        <v>0</v>
      </c>
    </row>
    <row r="14" spans="1:10" s="2" customFormat="1" ht="63.75">
      <c r="A14" s="14">
        <v>10</v>
      </c>
      <c r="B14" s="18" t="str">
        <f>zbiorówka!B14</f>
        <v>Zestaw cylindrów miarowych - 10 szt. w zestawie</v>
      </c>
      <c r="C14" s="18" t="str">
        <f>zbiorówka!C14</f>
        <v>Cylindry o pojemności 50 ml z podziałką 1 ml. Wykonanie z materiału trwałego materiału.</v>
      </c>
      <c r="D14" s="43">
        <v>4</v>
      </c>
      <c r="E14" s="16">
        <f>zbiorówka!E14</f>
        <v>0</v>
      </c>
      <c r="F14" s="16">
        <f t="shared" si="0"/>
        <v>0</v>
      </c>
      <c r="G14" s="39">
        <f>zbiorówka!G14</f>
        <v>0</v>
      </c>
      <c r="H14" s="17">
        <f t="shared" si="1"/>
        <v>0</v>
      </c>
      <c r="I14" s="4">
        <f t="shared" si="2"/>
        <v>0</v>
      </c>
      <c r="J14" s="5">
        <f t="shared" si="3"/>
        <v>0</v>
      </c>
    </row>
    <row r="15" spans="1:10" s="2" customFormat="1" ht="25.5">
      <c r="A15" s="14">
        <v>11</v>
      </c>
      <c r="B15" s="18" t="str">
        <f>zbiorówka!B15</f>
        <v xml:space="preserve">Deszczomierz </v>
      </c>
      <c r="C15" s="18" t="str">
        <f>zbiorówka!C15</f>
        <v>Wykonany z transparentnego trwałego tworzywa, z nakładką umożliwiającą osadzenie na  np. drewnianym kijku. Wymiary min: 242 x 87 x 87 mm.</v>
      </c>
      <c r="D15" s="43">
        <v>1</v>
      </c>
      <c r="E15" s="16">
        <f>zbiorówka!E15</f>
        <v>0</v>
      </c>
      <c r="F15" s="16">
        <f t="shared" si="0"/>
        <v>0</v>
      </c>
      <c r="G15" s="39">
        <f>zbiorówka!G15</f>
        <v>0</v>
      </c>
      <c r="H15" s="17">
        <f t="shared" si="1"/>
        <v>0</v>
      </c>
      <c r="I15" s="4">
        <f t="shared" si="2"/>
        <v>0</v>
      </c>
      <c r="J15" s="5">
        <f t="shared" si="3"/>
        <v>0</v>
      </c>
    </row>
    <row r="16" spans="1:10" s="2" customFormat="1" ht="25.5">
      <c r="A16" s="14">
        <v>12</v>
      </c>
      <c r="B16" s="18" t="str">
        <f>zbiorówka!B16</f>
        <v>Drążek teleskopowy</v>
      </c>
      <c r="C16" s="18" t="str">
        <f>zbiorówka!C16</f>
        <v>Drążek teleskopowy o długości od mini. 145 cm do max. 275 cm, wykonany z trwałego tworzywa, wyposażony w mechanizm umożlwiający montaż sit, siatek, czerpaków.</v>
      </c>
      <c r="D16" s="43">
        <v>1</v>
      </c>
      <c r="E16" s="16">
        <f>zbiorówka!E16</f>
        <v>0</v>
      </c>
      <c r="F16" s="16">
        <f t="shared" si="0"/>
        <v>0</v>
      </c>
      <c r="G16" s="39">
        <f>zbiorówka!G16</f>
        <v>0</v>
      </c>
      <c r="H16" s="17">
        <f t="shared" si="1"/>
        <v>0</v>
      </c>
      <c r="I16" s="4">
        <f t="shared" si="2"/>
        <v>0</v>
      </c>
      <c r="J16" s="5">
        <f t="shared" si="3"/>
        <v>0</v>
      </c>
    </row>
    <row r="17" spans="1:10" s="2" customFormat="1" ht="25.5">
      <c r="A17" s="14">
        <v>13</v>
      </c>
      <c r="B17" s="18" t="str">
        <f>zbiorówka!B17</f>
        <v>Dynamometr 2,5 N</v>
      </c>
      <c r="C17" s="18" t="str">
        <f>zbiorówka!C17</f>
        <v>Waga sprężynowa wykonana z trwałego tworzywa o podwójnych skalach: 2,5 N / 0,25 kg.</v>
      </c>
      <c r="D17" s="43">
        <v>1</v>
      </c>
      <c r="E17" s="16">
        <f>zbiorówka!E17</f>
        <v>0</v>
      </c>
      <c r="F17" s="16">
        <f t="shared" si="0"/>
        <v>0</v>
      </c>
      <c r="G17" s="39">
        <f>zbiorówka!G17</f>
        <v>0</v>
      </c>
      <c r="H17" s="17">
        <f t="shared" si="1"/>
        <v>0</v>
      </c>
      <c r="I17" s="4">
        <f t="shared" si="2"/>
        <v>0</v>
      </c>
      <c r="J17" s="5">
        <f t="shared" si="3"/>
        <v>0</v>
      </c>
    </row>
    <row r="18" spans="1:10" s="2" customFormat="1" ht="25.5">
      <c r="A18" s="14">
        <v>14</v>
      </c>
      <c r="B18" s="18" t="str">
        <f>zbiorówka!B18</f>
        <v>Dynamometr 30 N</v>
      </c>
      <c r="C18" s="18" t="str">
        <f>zbiorówka!C18</f>
        <v>Waga sprężynowa wykonana z trwałego tworzywa o podwójnych skalach: 30 N / 3 kg.</v>
      </c>
      <c r="D18" s="43">
        <v>0</v>
      </c>
      <c r="E18" s="16">
        <f>zbiorówka!E18</f>
        <v>0</v>
      </c>
      <c r="F18" s="16">
        <f t="shared" si="0"/>
        <v>0</v>
      </c>
      <c r="G18" s="39">
        <f>zbiorówka!G18</f>
        <v>0</v>
      </c>
      <c r="H18" s="17">
        <f t="shared" si="1"/>
        <v>0</v>
      </c>
      <c r="I18" s="4">
        <f t="shared" si="2"/>
        <v>0</v>
      </c>
      <c r="J18" s="5">
        <f t="shared" si="3"/>
        <v>0</v>
      </c>
    </row>
    <row r="19" spans="1:10" s="2" customFormat="1" ht="38.25">
      <c r="A19" s="14">
        <v>15</v>
      </c>
      <c r="B19" s="18" t="str">
        <f>zbiorówka!B19</f>
        <v>Program multimedialny - przyroda</v>
      </c>
      <c r="C19" s="18" t="str">
        <f>zbiorówka!C19</f>
        <v>Program multimedialny wspomagający naukę przyrody zgodny z podstawą programowa dla klas IV - VIII szkół podstawowych. Umożlwiający pracę przy wykorzystaniu tablicy interaktywnej, licencja sieciowa wielostanowiskowa, wieczysta bez limitu liczby użytkowników.</v>
      </c>
      <c r="D19" s="43">
        <v>1</v>
      </c>
      <c r="E19" s="16">
        <f>zbiorówka!E19</f>
        <v>0</v>
      </c>
      <c r="F19" s="16">
        <f t="shared" si="0"/>
        <v>0</v>
      </c>
      <c r="G19" s="39">
        <f>zbiorówka!G19</f>
        <v>0</v>
      </c>
      <c r="H19" s="17">
        <f t="shared" si="1"/>
        <v>0</v>
      </c>
      <c r="I19" s="4">
        <f t="shared" si="2"/>
        <v>0</v>
      </c>
      <c r="J19" s="5">
        <f t="shared" si="3"/>
        <v>0</v>
      </c>
    </row>
    <row r="20" spans="1:10" s="2" customFormat="1" ht="76.5">
      <c r="A20" s="14">
        <v>16</v>
      </c>
      <c r="B20" s="18" t="str">
        <f>zbiorówka!B20</f>
        <v>Zestaw do prowadzenia doświadczeń  z zakresu elektromagnetyzmu</v>
      </c>
      <c r="C20" s="18" t="str">
        <f>zbiorówka!C20</f>
        <v>Zestaw zawierający m. in.: elektromagnes, zworę magnetyczną, przewody, rdzeń żelazny, proste magnesy. Dostosowany do prowadzenia doświadczeń dla/przez uczniów klas IV - VIII szkół podstawowych.</v>
      </c>
      <c r="D20" s="43">
        <v>0</v>
      </c>
      <c r="E20" s="16">
        <f>zbiorówka!E20</f>
        <v>0</v>
      </c>
      <c r="F20" s="16">
        <f t="shared" si="0"/>
        <v>0</v>
      </c>
      <c r="G20" s="39">
        <f>zbiorówka!G20</f>
        <v>0</v>
      </c>
      <c r="H20" s="17">
        <f t="shared" si="1"/>
        <v>0</v>
      </c>
      <c r="I20" s="4">
        <f t="shared" si="2"/>
        <v>0</v>
      </c>
      <c r="J20" s="5">
        <f t="shared" si="3"/>
        <v>0</v>
      </c>
    </row>
    <row r="21" spans="1:10" s="2" customFormat="1" ht="38.25">
      <c r="A21" s="14">
        <v>17</v>
      </c>
      <c r="B21" s="18" t="str">
        <f>zbiorówka!B21</f>
        <v xml:space="preserve">Elektroskop demonstracyjny </v>
      </c>
      <c r="C21" s="18" t="str">
        <f>zbiorówka!C21</f>
        <v>Elektroskop wychyłowy o wysokości minimum 30 cm. Wyposażony w gniazdo uziemiające.</v>
      </c>
      <c r="D21" s="43">
        <v>1</v>
      </c>
      <c r="E21" s="16">
        <f>zbiorówka!E21</f>
        <v>0</v>
      </c>
      <c r="F21" s="16">
        <f t="shared" si="0"/>
        <v>0</v>
      </c>
      <c r="G21" s="39">
        <f>zbiorówka!G21</f>
        <v>0</v>
      </c>
      <c r="H21" s="17">
        <f t="shared" si="1"/>
        <v>0</v>
      </c>
      <c r="I21" s="4">
        <f t="shared" si="2"/>
        <v>0</v>
      </c>
      <c r="J21" s="5">
        <f t="shared" si="3"/>
        <v>0</v>
      </c>
    </row>
    <row r="22" spans="1:10" s="2" customFormat="1" ht="51">
      <c r="A22" s="14">
        <v>18</v>
      </c>
      <c r="B22" s="18" t="str">
        <f>zbiorówka!B22</f>
        <v>Globus fizyczny demonstracyjny</v>
      </c>
      <c r="C22" s="18" t="str">
        <f>zbiorówka!C22</f>
        <v xml:space="preserve">Globus fizyczny o średnicy minimum 42 cm. Polska wersja językowa. </v>
      </c>
      <c r="D22" s="43">
        <v>1</v>
      </c>
      <c r="E22" s="16">
        <f>zbiorówka!E22</f>
        <v>0</v>
      </c>
      <c r="F22" s="16">
        <f t="shared" si="0"/>
        <v>0</v>
      </c>
      <c r="G22" s="39">
        <f>zbiorówka!G22</f>
        <v>0</v>
      </c>
      <c r="H22" s="17">
        <f t="shared" si="1"/>
        <v>0</v>
      </c>
      <c r="I22" s="4">
        <f t="shared" si="2"/>
        <v>0</v>
      </c>
      <c r="J22" s="5">
        <f t="shared" si="3"/>
        <v>0</v>
      </c>
    </row>
    <row r="23" spans="1:10" s="2" customFormat="1" ht="38.25">
      <c r="A23" s="14">
        <v>19</v>
      </c>
      <c r="B23" s="18" t="str">
        <f>zbiorówka!B23</f>
        <v>Globus fizyczny uczniowski</v>
      </c>
      <c r="C23" s="18" t="str">
        <f>zbiorówka!C23</f>
        <v>Globus fizyczny o średnicy minimum 22 cm. Polska wersja językowa.</v>
      </c>
      <c r="D23" s="43">
        <v>0</v>
      </c>
      <c r="E23" s="16">
        <f>zbiorówka!E23</f>
        <v>0</v>
      </c>
      <c r="F23" s="16">
        <f t="shared" si="0"/>
        <v>0</v>
      </c>
      <c r="G23" s="39">
        <f>zbiorówka!G23</f>
        <v>0</v>
      </c>
      <c r="H23" s="17">
        <f t="shared" si="1"/>
        <v>0</v>
      </c>
      <c r="I23" s="4">
        <f t="shared" si="2"/>
        <v>0</v>
      </c>
      <c r="J23" s="5">
        <f t="shared" si="3"/>
        <v>0</v>
      </c>
    </row>
    <row r="24" spans="1:10" s="2" customFormat="1" ht="38.25">
      <c r="A24" s="14">
        <v>20</v>
      </c>
      <c r="B24" s="18" t="str">
        <f>zbiorówka!B24</f>
        <v>Globus zoologiczny uczniowski</v>
      </c>
      <c r="C24" s="18" t="str">
        <f>zbiorówka!C24</f>
        <v>Globus zoologiczny o średnicy minimum 22 cm. Polska wersja językowa.</v>
      </c>
      <c r="D24" s="43">
        <v>0</v>
      </c>
      <c r="E24" s="16">
        <f>zbiorówka!E24</f>
        <v>0</v>
      </c>
      <c r="F24" s="16">
        <f t="shared" si="0"/>
        <v>0</v>
      </c>
      <c r="G24" s="39">
        <f>zbiorówka!G24</f>
        <v>0</v>
      </c>
      <c r="H24" s="17">
        <f t="shared" si="1"/>
        <v>0</v>
      </c>
      <c r="I24" s="4">
        <f t="shared" si="2"/>
        <v>0</v>
      </c>
      <c r="J24" s="5">
        <f t="shared" si="3"/>
        <v>0</v>
      </c>
    </row>
    <row r="25" spans="1:10" s="2" customFormat="1" ht="51">
      <c r="A25" s="14">
        <v>21</v>
      </c>
      <c r="B25" s="18" t="str">
        <f>zbiorówka!B25</f>
        <v>Zestaw gnomonów - 5 szt. w zestawie</v>
      </c>
      <c r="C25" s="18" t="str">
        <f>zbiorówka!C25</f>
        <v xml:space="preserve">Zestaw pięciu gnomonów z tablicami/kartami do nanoszenia obserwacji (karty do powielania lub tabliczki suchościeralne). Obłe zakończenie Gnomona. </v>
      </c>
      <c r="D25" s="43">
        <v>1</v>
      </c>
      <c r="E25" s="16">
        <f>zbiorówka!E25</f>
        <v>0</v>
      </c>
      <c r="F25" s="16">
        <f t="shared" si="0"/>
        <v>0</v>
      </c>
      <c r="G25" s="39">
        <f>zbiorówka!G25</f>
        <v>0</v>
      </c>
      <c r="H25" s="17">
        <f t="shared" si="1"/>
        <v>0</v>
      </c>
      <c r="I25" s="4">
        <f t="shared" si="2"/>
        <v>0</v>
      </c>
      <c r="J25" s="5">
        <f t="shared" si="3"/>
        <v>0</v>
      </c>
    </row>
    <row r="26" spans="1:10" s="2" customFormat="1" ht="38.25">
      <c r="A26" s="14">
        <v>22</v>
      </c>
      <c r="B26" s="18" t="str">
        <f>zbiorówka!B26</f>
        <v>Model pojazdu z napędem wodorowym</v>
      </c>
      <c r="C26" s="18" t="str">
        <f>zbiorówka!C26</f>
        <v>Model pojazdu napędzanego czystym wodorem do doświadczeń prowadzonych dla/przez uczniów klas IV - VIII szkół podstawowych.</v>
      </c>
      <c r="D26" s="43">
        <v>1</v>
      </c>
      <c r="E26" s="16">
        <f>zbiorówka!E26</f>
        <v>0</v>
      </c>
      <c r="F26" s="16">
        <f t="shared" si="0"/>
        <v>0</v>
      </c>
      <c r="G26" s="39">
        <f>zbiorówka!G26</f>
        <v>0</v>
      </c>
      <c r="H26" s="17">
        <f t="shared" si="1"/>
        <v>0</v>
      </c>
      <c r="I26" s="4">
        <f t="shared" si="2"/>
        <v>0</v>
      </c>
      <c r="J26" s="5">
        <f t="shared" si="3"/>
        <v>0</v>
      </c>
    </row>
    <row r="27" spans="1:10" s="2" customFormat="1" ht="38.25">
      <c r="A27" s="14">
        <v>23</v>
      </c>
      <c r="B27" s="18" t="str">
        <f>zbiorówka!B27</f>
        <v>Interfejs pomiarowy</v>
      </c>
      <c r="C27" s="18" t="str">
        <f>zbiorówka!C27</f>
        <v xml:space="preserve">Interfejs z trzema wbudowanymi czujnikami: temperatury otoczenia, dźwięku i światła oraz z sondą umożliwiającą pomiar temperatury na zewnątrz. Urządzenia będzie wykorzystywane do prowadzenia obserwacji przez uczniów klas IV - VIII szkół podstawowych. </v>
      </c>
      <c r="D27" s="43">
        <v>1</v>
      </c>
      <c r="E27" s="16">
        <f>zbiorówka!E27</f>
        <v>0</v>
      </c>
      <c r="F27" s="16">
        <f t="shared" si="0"/>
        <v>0</v>
      </c>
      <c r="G27" s="39">
        <f>zbiorówka!G27</f>
        <v>0</v>
      </c>
      <c r="H27" s="17">
        <f t="shared" si="1"/>
        <v>0</v>
      </c>
      <c r="I27" s="4">
        <f t="shared" si="2"/>
        <v>0</v>
      </c>
      <c r="J27" s="5">
        <f t="shared" si="3"/>
        <v>0</v>
      </c>
    </row>
    <row r="28" spans="1:10" s="2" customFormat="1" ht="38.25">
      <c r="A28" s="14">
        <v>24</v>
      </c>
      <c r="B28" s="18" t="str">
        <f>zbiorówka!B28</f>
        <v>Cyfrowa kamera mikroskopowa</v>
      </c>
      <c r="C28" s="18" t="str">
        <f>zbiorówka!C28</f>
        <v>Mikroskopowa kamera cyfrowa umożliwiająca wykonanie cyfrowego zapisu obrazu spod mikroskopu na komputerze. Kamera podłączana do komputera za pomocą przewodu i portu USB. Do kamery dołączone adaptery o średnicy 30 mm oraz 30,5 mm. Rozdzielczość sensora - 5 MP.</v>
      </c>
      <c r="D28" s="43">
        <v>1</v>
      </c>
      <c r="E28" s="16">
        <f>zbiorówka!E28</f>
        <v>0</v>
      </c>
      <c r="F28" s="16">
        <f t="shared" si="0"/>
        <v>0</v>
      </c>
      <c r="G28" s="39">
        <f>zbiorówka!G28</f>
        <v>0</v>
      </c>
      <c r="H28" s="17">
        <f t="shared" si="1"/>
        <v>0</v>
      </c>
      <c r="I28" s="4">
        <f t="shared" si="2"/>
        <v>0</v>
      </c>
      <c r="J28" s="5">
        <f t="shared" si="3"/>
        <v>0</v>
      </c>
    </row>
    <row r="29" spans="1:10" s="2" customFormat="1" ht="63.75">
      <c r="A29" s="14">
        <v>25</v>
      </c>
      <c r="B29" s="18" t="str">
        <f>zbiorówka!B29</f>
        <v>Zestaw kamertonów rezonacyjnych - 2 szt. w zestawie</v>
      </c>
      <c r="C29" s="18" t="str">
        <f>zbiorówka!C29</f>
        <v>Zestaw 2 kamertonów o częstotliwości 440 Hz. W zestawie z miękkim młotkiem.</v>
      </c>
      <c r="D29" s="43">
        <v>1</v>
      </c>
      <c r="E29" s="16">
        <f>zbiorówka!E29</f>
        <v>0</v>
      </c>
      <c r="F29" s="16">
        <f t="shared" si="0"/>
        <v>0</v>
      </c>
      <c r="G29" s="39">
        <f>zbiorówka!G29</f>
        <v>0</v>
      </c>
      <c r="H29" s="17">
        <f t="shared" si="1"/>
        <v>0</v>
      </c>
      <c r="I29" s="4">
        <f t="shared" si="2"/>
        <v>0</v>
      </c>
      <c r="J29" s="5">
        <f t="shared" si="3"/>
        <v>0</v>
      </c>
    </row>
    <row r="30" spans="1:10" s="2" customFormat="1">
      <c r="A30" s="14">
        <v>26</v>
      </c>
      <c r="B30" s="18" t="str">
        <f>zbiorówka!B30</f>
        <v xml:space="preserve">Klinometr </v>
      </c>
      <c r="C30" s="18" t="str">
        <f>zbiorówka!C30</f>
        <v xml:space="preserve">Klinometr z uchwytem i okienkiem do odczytu. Miary kątów podawane w stopniach z informacją "plus/minus". </v>
      </c>
      <c r="D30" s="43">
        <v>4</v>
      </c>
      <c r="E30" s="16">
        <f>zbiorówka!E30</f>
        <v>0</v>
      </c>
      <c r="F30" s="16">
        <f t="shared" si="0"/>
        <v>0</v>
      </c>
      <c r="G30" s="39">
        <f>zbiorówka!G30</f>
        <v>0</v>
      </c>
      <c r="H30" s="17">
        <f t="shared" si="1"/>
        <v>0</v>
      </c>
      <c r="I30" s="4">
        <f t="shared" si="2"/>
        <v>0</v>
      </c>
      <c r="J30" s="5">
        <f t="shared" si="3"/>
        <v>0</v>
      </c>
    </row>
    <row r="31" spans="1:10" s="2" customFormat="1" ht="25.5">
      <c r="A31" s="14">
        <v>27</v>
      </c>
      <c r="B31" s="18" t="str">
        <f>zbiorówka!B31</f>
        <v>Klosz próżniowy</v>
      </c>
      <c r="C31" s="18" t="str">
        <f>zbiorówka!C31</f>
        <v xml:space="preserve">Pomoc dydaktyczne demonstrująca rozchodzenie się fal dźwiękowych w próżni. </v>
      </c>
      <c r="D31" s="43">
        <v>1</v>
      </c>
      <c r="E31" s="16">
        <f>zbiorówka!E31</f>
        <v>0</v>
      </c>
      <c r="F31" s="16">
        <f t="shared" si="0"/>
        <v>0</v>
      </c>
      <c r="G31" s="39">
        <f>zbiorówka!G31</f>
        <v>0</v>
      </c>
      <c r="H31" s="17">
        <f t="shared" si="1"/>
        <v>0</v>
      </c>
      <c r="I31" s="4">
        <f t="shared" si="2"/>
        <v>0</v>
      </c>
      <c r="J31" s="5">
        <f t="shared" si="3"/>
        <v>0</v>
      </c>
    </row>
    <row r="32" spans="1:10" s="2" customFormat="1" ht="51">
      <c r="A32" s="14">
        <v>28</v>
      </c>
      <c r="B32" s="18" t="str">
        <f>zbiorówka!B32</f>
        <v>Zestaw kolb stożkowych - 4 szt. w zestawie</v>
      </c>
      <c r="C32" s="18" t="str">
        <f>zbiorówka!C32</f>
        <v xml:space="preserve">Kolby stożkowe (kolby Erlenmayera) z wąską szyją wykonane z borokrzemianowego szkła o pojemności 250 ml. </v>
      </c>
      <c r="D32" s="43">
        <v>1</v>
      </c>
      <c r="E32" s="16">
        <f>zbiorówka!E32</f>
        <v>0</v>
      </c>
      <c r="F32" s="16">
        <f t="shared" si="0"/>
        <v>0</v>
      </c>
      <c r="G32" s="39">
        <f>zbiorówka!G32</f>
        <v>0</v>
      </c>
      <c r="H32" s="17">
        <f t="shared" si="1"/>
        <v>0</v>
      </c>
      <c r="I32" s="4">
        <f t="shared" si="2"/>
        <v>0</v>
      </c>
      <c r="J32" s="5">
        <f t="shared" si="3"/>
        <v>0</v>
      </c>
    </row>
    <row r="33" spans="1:10" s="2" customFormat="1">
      <c r="A33" s="14">
        <v>29</v>
      </c>
      <c r="B33" s="18" t="str">
        <f>zbiorówka!B33</f>
        <v xml:space="preserve">Kompas </v>
      </c>
      <c r="C33" s="18" t="str">
        <f>zbiorówka!C33</f>
        <v>Kompas zamykany z igłą zawieszoną w płynie i przyrządami celowniczymi. Średnica min 5 cm.</v>
      </c>
      <c r="D33" s="43">
        <v>4</v>
      </c>
      <c r="E33" s="16">
        <f>zbiorówka!E33</f>
        <v>0</v>
      </c>
      <c r="F33" s="16">
        <f t="shared" si="0"/>
        <v>0</v>
      </c>
      <c r="G33" s="39">
        <f>zbiorówka!G33</f>
        <v>0</v>
      </c>
      <c r="H33" s="17">
        <f t="shared" si="1"/>
        <v>0</v>
      </c>
      <c r="I33" s="4">
        <f t="shared" si="2"/>
        <v>0</v>
      </c>
      <c r="J33" s="5">
        <f t="shared" si="3"/>
        <v>0</v>
      </c>
    </row>
    <row r="34" spans="1:10" s="2" customFormat="1" ht="63.75">
      <c r="A34" s="14">
        <v>30</v>
      </c>
      <c r="B34" s="18" t="str">
        <f>zbiorówka!B34</f>
        <v>Zestaw korków gumowy do kolby stożkowej - w zestawie 6 szt.</v>
      </c>
      <c r="C34" s="18" t="str">
        <f>zbiorówka!C34</f>
        <v>Korek gumowy dopasowany do kolb stożkowych opisanych powyżej.</v>
      </c>
      <c r="D34" s="43">
        <v>4</v>
      </c>
      <c r="E34" s="16">
        <f>zbiorówka!E34</f>
        <v>0</v>
      </c>
      <c r="F34" s="16">
        <f t="shared" si="0"/>
        <v>0</v>
      </c>
      <c r="G34" s="39">
        <f>zbiorówka!G34</f>
        <v>0</v>
      </c>
      <c r="H34" s="17">
        <f t="shared" si="1"/>
        <v>0</v>
      </c>
      <c r="I34" s="4">
        <f t="shared" si="2"/>
        <v>0</v>
      </c>
      <c r="J34" s="5">
        <f t="shared" si="3"/>
        <v>0</v>
      </c>
    </row>
    <row r="35" spans="1:10" s="2" customFormat="1" ht="25.5">
      <c r="A35" s="14">
        <v>31</v>
      </c>
      <c r="B35" s="18" t="str">
        <f>zbiorówka!B35</f>
        <v>Krążek barw Newtona</v>
      </c>
      <c r="C35" s="18" t="str">
        <f>zbiorówka!C35</f>
        <v>Wprawiany w ruch za pomocą ręcznej wirownicy z korbką. Średnica minimum 17 cm.</v>
      </c>
      <c r="D35" s="43">
        <v>1</v>
      </c>
      <c r="E35" s="16">
        <f>zbiorówka!E35</f>
        <v>0</v>
      </c>
      <c r="F35" s="16">
        <f t="shared" si="0"/>
        <v>0</v>
      </c>
      <c r="G35" s="39">
        <f>zbiorówka!G35</f>
        <v>0</v>
      </c>
      <c r="H35" s="17">
        <f t="shared" si="1"/>
        <v>0</v>
      </c>
      <c r="I35" s="4">
        <f t="shared" si="2"/>
        <v>0</v>
      </c>
      <c r="J35" s="5">
        <f t="shared" si="3"/>
        <v>0</v>
      </c>
    </row>
    <row r="36" spans="1:10" s="2" customFormat="1" ht="25.5">
      <c r="A36" s="14">
        <v>32</v>
      </c>
      <c r="B36" s="18" t="str">
        <f>zbiorówka!B36</f>
        <v>Latarka dynamo</v>
      </c>
      <c r="C36" s="18" t="str">
        <f>zbiorówka!C36</f>
        <v>Latarka napędzana siłą mięśni. Obudowa transparentna umożlwiająca widoczność działania obwodu.</v>
      </c>
      <c r="D36" s="43">
        <v>4</v>
      </c>
      <c r="E36" s="16">
        <f>zbiorówka!E36</f>
        <v>0</v>
      </c>
      <c r="F36" s="16">
        <f t="shared" si="0"/>
        <v>0</v>
      </c>
      <c r="G36" s="39">
        <f>zbiorówka!G36</f>
        <v>0</v>
      </c>
      <c r="H36" s="17">
        <f t="shared" si="1"/>
        <v>0</v>
      </c>
      <c r="I36" s="4">
        <f t="shared" si="2"/>
        <v>0</v>
      </c>
      <c r="J36" s="5">
        <f t="shared" si="3"/>
        <v>0</v>
      </c>
    </row>
    <row r="37" spans="1:10" s="2" customFormat="1" ht="25.5">
      <c r="A37" s="14">
        <v>33</v>
      </c>
      <c r="B37" s="18" t="str">
        <f>zbiorówka!B37</f>
        <v>Lornetka uczniowska</v>
      </c>
      <c r="C37" s="18" t="str">
        <f>zbiorówka!C37</f>
        <v>Lornetka metalowa w gumowej oprawie. Pole widzenia od minim. 100 m do max. 1000 m.</v>
      </c>
      <c r="D37" s="43">
        <v>0</v>
      </c>
      <c r="E37" s="16">
        <f>zbiorówka!E37</f>
        <v>0</v>
      </c>
      <c r="F37" s="16">
        <f t="shared" si="0"/>
        <v>0</v>
      </c>
      <c r="G37" s="39">
        <f>zbiorówka!G37</f>
        <v>0</v>
      </c>
      <c r="H37" s="17">
        <f t="shared" si="1"/>
        <v>0</v>
      </c>
      <c r="I37" s="4">
        <f t="shared" si="2"/>
        <v>0</v>
      </c>
      <c r="J37" s="5">
        <f t="shared" si="3"/>
        <v>0</v>
      </c>
    </row>
    <row r="38" spans="1:10" s="2" customFormat="1" ht="25.5">
      <c r="A38" s="14">
        <v>34</v>
      </c>
      <c r="B38" s="18" t="str">
        <f>zbiorówka!B38</f>
        <v xml:space="preserve">Lupa okularowa </v>
      </c>
      <c r="C38" s="18" t="str">
        <f>zbiorówka!C38</f>
        <v>Powiększenie - 10x. Składana, w obudowie.</v>
      </c>
      <c r="D38" s="43">
        <v>8</v>
      </c>
      <c r="E38" s="16">
        <f>zbiorówka!E38</f>
        <v>0</v>
      </c>
      <c r="F38" s="16">
        <f t="shared" si="0"/>
        <v>0</v>
      </c>
      <c r="G38" s="39">
        <f>zbiorówka!G38</f>
        <v>0</v>
      </c>
      <c r="H38" s="17">
        <f t="shared" si="1"/>
        <v>0</v>
      </c>
      <c r="I38" s="4">
        <f t="shared" si="2"/>
        <v>0</v>
      </c>
      <c r="J38" s="5">
        <f t="shared" si="3"/>
        <v>0</v>
      </c>
    </row>
    <row r="39" spans="1:10" s="2" customFormat="1" ht="25.5">
      <c r="A39" s="14">
        <v>35</v>
      </c>
      <c r="B39" s="18" t="str">
        <f>zbiorówka!B39</f>
        <v xml:space="preserve">Lupa plastikowa </v>
      </c>
      <c r="C39" s="18" t="str">
        <f>zbiorówka!C39</f>
        <v>Lupa o 3 rodzajach powiększeniach: 2x, 6x i 8x. Wykonana z trwałego materiału.</v>
      </c>
      <c r="D39" s="43">
        <v>4</v>
      </c>
      <c r="E39" s="16">
        <f>zbiorówka!E39</f>
        <v>0</v>
      </c>
      <c r="F39" s="16">
        <f t="shared" si="0"/>
        <v>0</v>
      </c>
      <c r="G39" s="39">
        <f>zbiorówka!G39</f>
        <v>0</v>
      </c>
      <c r="H39" s="17">
        <f t="shared" si="1"/>
        <v>0</v>
      </c>
      <c r="I39" s="4">
        <f t="shared" si="2"/>
        <v>0</v>
      </c>
      <c r="J39" s="5">
        <f t="shared" si="3"/>
        <v>0</v>
      </c>
    </row>
    <row r="40" spans="1:10" s="2" customFormat="1">
      <c r="A40" s="14">
        <v>36</v>
      </c>
      <c r="B40" s="18" t="str">
        <f>zbiorówka!B40</f>
        <v xml:space="preserve">Lupa szklana </v>
      </c>
      <c r="C40" s="18" t="str">
        <f>zbiorówka!C40</f>
        <v>Szklana lupa o powiększeniu 3x. W oprawie i z rączką wykonaną z trwałego materiału.</v>
      </c>
      <c r="D40" s="43">
        <v>0</v>
      </c>
      <c r="E40" s="16">
        <f>zbiorówka!E40</f>
        <v>0</v>
      </c>
      <c r="F40" s="16">
        <f t="shared" si="0"/>
        <v>0</v>
      </c>
      <c r="G40" s="39">
        <f>zbiorówka!G40</f>
        <v>0</v>
      </c>
      <c r="H40" s="17">
        <f t="shared" si="1"/>
        <v>0</v>
      </c>
      <c r="I40" s="4">
        <f t="shared" si="2"/>
        <v>0</v>
      </c>
      <c r="J40" s="5">
        <f t="shared" si="3"/>
        <v>0</v>
      </c>
    </row>
    <row r="41" spans="1:10" s="2" customFormat="1" ht="25.5">
      <c r="A41" s="14">
        <v>37</v>
      </c>
      <c r="B41" s="18" t="str">
        <f>zbiorówka!B41</f>
        <v>Łyżeczka do spalań</v>
      </c>
      <c r="C41" s="18" t="str">
        <f>zbiorówka!C41</f>
        <v>Z ochronnym gumowym lub korkowym kołnierzem.</v>
      </c>
      <c r="D41" s="43">
        <v>2</v>
      </c>
      <c r="E41" s="16">
        <f>zbiorówka!E41</f>
        <v>0</v>
      </c>
      <c r="F41" s="16">
        <f t="shared" si="0"/>
        <v>0</v>
      </c>
      <c r="G41" s="39">
        <f>zbiorówka!G41</f>
        <v>0</v>
      </c>
      <c r="H41" s="17">
        <f t="shared" si="1"/>
        <v>0</v>
      </c>
      <c r="I41" s="4">
        <f t="shared" si="2"/>
        <v>0</v>
      </c>
      <c r="J41" s="5">
        <f t="shared" si="3"/>
        <v>0</v>
      </c>
    </row>
    <row r="42" spans="1:10" s="2" customFormat="1" ht="25.5">
      <c r="A42" s="14">
        <v>38</v>
      </c>
      <c r="B42" s="18" t="str">
        <f>zbiorówka!B42</f>
        <v>Łyżko-szpatułka</v>
      </c>
      <c r="C42" s="18" t="str">
        <f>zbiorówka!C42</f>
        <v>Metalowa łyżka z płaskim prostokątnym końcem do nabierania, odmierzania i rozdrabniania materiałów sypkich.</v>
      </c>
      <c r="D42" s="43">
        <v>2</v>
      </c>
      <c r="E42" s="16">
        <f>zbiorówka!E42</f>
        <v>0</v>
      </c>
      <c r="F42" s="16">
        <f t="shared" si="0"/>
        <v>0</v>
      </c>
      <c r="G42" s="39">
        <f>zbiorówka!G42</f>
        <v>0</v>
      </c>
      <c r="H42" s="17">
        <f t="shared" si="1"/>
        <v>0</v>
      </c>
      <c r="I42" s="4">
        <f t="shared" si="2"/>
        <v>0</v>
      </c>
      <c r="J42" s="5">
        <f t="shared" si="3"/>
        <v>0</v>
      </c>
    </row>
    <row r="43" spans="1:10" s="2" customFormat="1" ht="25.5">
      <c r="A43" s="14">
        <v>39</v>
      </c>
      <c r="B43" s="18" t="str">
        <f>zbiorówka!B43</f>
        <v>Magnes podkowiasty</v>
      </c>
      <c r="C43" s="18" t="str">
        <f>zbiorówka!C43</f>
        <v>O długości 10 cm ze zworą.</v>
      </c>
      <c r="D43" s="43">
        <v>4</v>
      </c>
      <c r="E43" s="16">
        <f>zbiorówka!E43</f>
        <v>0</v>
      </c>
      <c r="F43" s="16">
        <f t="shared" si="0"/>
        <v>0</v>
      </c>
      <c r="G43" s="39">
        <f>zbiorówka!G43</f>
        <v>0</v>
      </c>
      <c r="H43" s="17">
        <f t="shared" si="1"/>
        <v>0</v>
      </c>
      <c r="I43" s="4">
        <f t="shared" si="2"/>
        <v>0</v>
      </c>
      <c r="J43" s="5">
        <f t="shared" si="3"/>
        <v>0</v>
      </c>
    </row>
    <row r="44" spans="1:10" s="2" customFormat="1" ht="63.75">
      <c r="A44" s="14">
        <v>40</v>
      </c>
      <c r="B44" s="18" t="str">
        <f>zbiorówka!B44</f>
        <v>Zestaw magnesów neodymowych - 10 szt. w zestawie</v>
      </c>
      <c r="C44" s="18" t="str">
        <f>zbiorówka!C44</f>
        <v>W kształcie walca o średnicy min 10 mm i wysokości min 4 mm.</v>
      </c>
      <c r="D44" s="43">
        <v>1</v>
      </c>
      <c r="E44" s="16">
        <f>zbiorówka!E44</f>
        <v>0</v>
      </c>
      <c r="F44" s="16">
        <f t="shared" si="0"/>
        <v>0</v>
      </c>
      <c r="G44" s="39">
        <f>zbiorówka!G44</f>
        <v>0</v>
      </c>
      <c r="H44" s="17">
        <f t="shared" si="1"/>
        <v>0</v>
      </c>
      <c r="I44" s="4">
        <f t="shared" si="2"/>
        <v>0</v>
      </c>
      <c r="J44" s="5">
        <f t="shared" si="3"/>
        <v>0</v>
      </c>
    </row>
    <row r="45" spans="1:10" s="2" customFormat="1" ht="63.75">
      <c r="A45" s="14">
        <v>41</v>
      </c>
      <c r="B45" s="18" t="str">
        <f>zbiorówka!B45</f>
        <v>Zestaw magnesów sztabkowych - 2 szt. w zestawie</v>
      </c>
      <c r="C45" s="18" t="str">
        <f>zbiorówka!C45</f>
        <v>Każdy magnes o długości 8 cm powleczony materiałem zapobiegającym zbyt szybkiej utracie cech magnetycznych.</v>
      </c>
      <c r="D45" s="43">
        <v>4</v>
      </c>
      <c r="E45" s="16">
        <f>zbiorówka!E45</f>
        <v>0</v>
      </c>
      <c r="F45" s="16">
        <f t="shared" si="0"/>
        <v>0</v>
      </c>
      <c r="G45" s="39">
        <f>zbiorówka!G45</f>
        <v>0</v>
      </c>
      <c r="H45" s="17">
        <f t="shared" si="1"/>
        <v>0</v>
      </c>
      <c r="I45" s="4">
        <f t="shared" si="2"/>
        <v>0</v>
      </c>
      <c r="J45" s="5">
        <f t="shared" si="3"/>
        <v>0</v>
      </c>
    </row>
    <row r="46" spans="1:10" s="2" customFormat="1" ht="63.75">
      <c r="A46" s="14">
        <v>42</v>
      </c>
      <c r="B46" s="18" t="str">
        <f>zbiorówka!B46</f>
        <v>Zestaw doświadczalny z zakresu magnetyzmu kuli ziemskiej</v>
      </c>
      <c r="C46" s="18" t="str">
        <f>zbiorówka!C46</f>
        <v>Zestaw składa się z modelu kuli ziemskiej z umieszczonym wewnątrz magnesem oraz z dwubiegunowego magnesu 3-wymiarowego z rączką.</v>
      </c>
      <c r="D46" s="43">
        <v>4</v>
      </c>
      <c r="E46" s="16">
        <f>zbiorówka!E46</f>
        <v>0</v>
      </c>
      <c r="F46" s="16">
        <f t="shared" si="0"/>
        <v>0</v>
      </c>
      <c r="G46" s="39">
        <f>zbiorówka!G46</f>
        <v>0</v>
      </c>
      <c r="H46" s="17">
        <f t="shared" si="1"/>
        <v>0</v>
      </c>
      <c r="I46" s="4">
        <f t="shared" si="2"/>
        <v>0</v>
      </c>
      <c r="J46" s="5">
        <f t="shared" si="3"/>
        <v>0</v>
      </c>
    </row>
    <row r="47" spans="1:10" s="2" customFormat="1" ht="114.75">
      <c r="A47" s="14">
        <v>43</v>
      </c>
      <c r="B47" s="18" t="str">
        <f>zbiorówka!B47</f>
        <v>Zestaw map ściennych - w zestawie 7 map o różnej tematyce</v>
      </c>
      <c r="C47" s="18" t="str">
        <f>zbiorówka!C47</f>
        <v>Zestaw map ściennych o podwyższonej wytrzymałości, oprawionych w drewniane półwałki z zawieszeniem sznurkowym. W skład zestawu wchodzą mapy o następującej tematyce:
1. Mapa ścienna administracyjna woj. dolnośląskie
2. Dwustronna mapa Europy fizyczna z elementami ekologii  i polityczna
3. Mapa ścienna prezentująca najważniejsze formy ochrony przyrody w Polsce
4. Dwustronna mapa Polski ogólnogeograficzna i z podziałem administracyjnym
5. Dwustronna mapa krajoznawcza Polski prezentująca historię i kulturę oraz przyrodę
6. Mapa geologiczna Polski
7. Mapa ogólnogeograficzna Świata</v>
      </c>
      <c r="D47" s="43">
        <v>1</v>
      </c>
      <c r="E47" s="16">
        <f>zbiorówka!E47</f>
        <v>0</v>
      </c>
      <c r="F47" s="16">
        <f t="shared" si="0"/>
        <v>0</v>
      </c>
      <c r="G47" s="39">
        <f>zbiorówka!G47</f>
        <v>0</v>
      </c>
      <c r="H47" s="17">
        <f t="shared" si="1"/>
        <v>0</v>
      </c>
      <c r="I47" s="4">
        <f t="shared" si="2"/>
        <v>0</v>
      </c>
      <c r="J47" s="5">
        <f t="shared" si="3"/>
        <v>0</v>
      </c>
    </row>
    <row r="48" spans="1:10" s="1" customFormat="1" ht="165.75">
      <c r="A48" s="14">
        <v>44</v>
      </c>
      <c r="B48" s="18" t="str">
        <f>zbiorówka!B48</f>
        <v>Mikroskop cyfrowy nauczycielski</v>
      </c>
      <c r="C48" s="49" t="str">
        <f>zbiorówka!C48</f>
        <v>Minimalne parametry mikroskopu:
1. wbudowana kamera cyfrowa min. 3 Mpix
2. okular szerokopolowy WF10x/18 mm ze wskaźnikiem
3. nachylenie okularu: 45°
4. głowica monokularowa obrotowa 360°
5. tarcza rewolwerowa 4-gniazdowa
6. obiektywy achromatyczne DIN:  4x N.A. 0.10,  10x N.A. 0.25,  S40x N.A. 0.65
7. powiększenia: 40x, 100x, 400x
8. ustawianie ostrości obrazu: śruba makro- i mikrometryczna,  
9. podświetlenie
10. kondensor Abbego N.A. 0.65
11. zasilanie 230V
Okres gwarancji: 5 lat</v>
      </c>
      <c r="D48" s="43">
        <v>1</v>
      </c>
      <c r="E48" s="16">
        <f>zbiorówka!E48</f>
        <v>0</v>
      </c>
      <c r="F48" s="16">
        <f t="shared" si="0"/>
        <v>0</v>
      </c>
      <c r="G48" s="39">
        <f>zbiorówka!G48</f>
        <v>0</v>
      </c>
      <c r="H48" s="17">
        <f t="shared" si="1"/>
        <v>0</v>
      </c>
      <c r="I48" s="4">
        <f t="shared" si="2"/>
        <v>0</v>
      </c>
      <c r="J48" s="5">
        <f t="shared" si="3"/>
        <v>0</v>
      </c>
    </row>
    <row r="49" spans="1:10" ht="76.5">
      <c r="A49" s="14">
        <v>45</v>
      </c>
      <c r="B49" s="18" t="str">
        <f>zbiorówka!B49</f>
        <v xml:space="preserve">Mikroskop ręczny </v>
      </c>
      <c r="C49" s="18" t="str">
        <f>zbiorówka!C49</f>
        <v>Minimalne parametry mikroskopu:
1. podświetlenie LED,
2. płynna regulacją ostrości,
3. powiększenie: 20x,40x,
4. zasilanie bateryjne.
Gwarancja: 2 lata</v>
      </c>
      <c r="D49" s="43">
        <v>0</v>
      </c>
      <c r="E49" s="16">
        <f>zbiorówka!E49</f>
        <v>0</v>
      </c>
      <c r="F49" s="16">
        <f t="shared" ref="F49:F104" si="4">E49*D49</f>
        <v>0</v>
      </c>
      <c r="G49" s="39">
        <f>zbiorówka!G49</f>
        <v>0</v>
      </c>
      <c r="H49" s="17">
        <f t="shared" ref="H49:H104" si="5">J49-F49</f>
        <v>0</v>
      </c>
      <c r="I49" s="4">
        <f t="shared" ref="I49:I104" si="6">E49*G49%+E49</f>
        <v>0</v>
      </c>
      <c r="J49" s="5">
        <f t="shared" ref="J49:J104" si="7">I49*D49</f>
        <v>0</v>
      </c>
    </row>
    <row r="50" spans="1:10" ht="153">
      <c r="A50" s="14">
        <v>46</v>
      </c>
      <c r="B50" s="18" t="str">
        <f>zbiorówka!B50</f>
        <v>Mikroskop stereoskopowy nauczycielski</v>
      </c>
      <c r="C50" s="49" t="str">
        <f>zbiorówka!C50</f>
        <v>Minimalne parametry mikroskopu:
1. okulary WF10x/20 mm
2. regulacja dioptrii na obydwu okularach,
3. nachylenie okularów: 45°
4. Możliwość podłączania kamery mikroskopowej lub aparatu fotograficznego
5. głowica trójokularowa: obrotowa 360°
6. obiektywy:  1x…4,5x zoom
7. powiększenie: 10x…45x
8. pole widzenia:  od 28,5 mm do 4,5 mm
9. odległość roboczamin. 90 mm
10. podświetlenia dolne i górne
Okres gwarancji: 5 lat.</v>
      </c>
      <c r="D50" s="43">
        <v>1</v>
      </c>
      <c r="E50" s="16">
        <f>zbiorówka!E50</f>
        <v>0</v>
      </c>
      <c r="F50" s="16">
        <f t="shared" si="4"/>
        <v>0</v>
      </c>
      <c r="G50" s="39">
        <f>zbiorówka!G50</f>
        <v>0</v>
      </c>
      <c r="H50" s="17">
        <f t="shared" si="5"/>
        <v>0</v>
      </c>
      <c r="I50" s="4">
        <f t="shared" si="6"/>
        <v>0</v>
      </c>
      <c r="J50" s="5">
        <f t="shared" si="7"/>
        <v>0</v>
      </c>
    </row>
    <row r="51" spans="1:10" ht="102">
      <c r="A51" s="14">
        <v>47</v>
      </c>
      <c r="B51" s="18" t="str">
        <f>zbiorówka!B51</f>
        <v>Mikroskop stereoskopowy uczniowski</v>
      </c>
      <c r="C51" s="18" t="str">
        <f>zbiorówka!C51</f>
        <v>Minimalne parametry mikroskopu:
1. okulary szerokopolowe WF10x/20 z muszlami ocznymi oraz regulacją dioptrii na jednym okularze;
2. rozstaw okularów (in. odległości pomiędzy źrenicami obserwatora): 55-75 mm
3. obiektyw: 2x
4. powiększenie: 20x
5. pole widzenia: 10 mm
6. podstawa-stolik wyposażona w sprężynujące łapki do mocowania preparatu
Okres gwarancji: 5 lat.</v>
      </c>
      <c r="D51" s="43">
        <v>4</v>
      </c>
      <c r="E51" s="16">
        <f>zbiorówka!E51</f>
        <v>0</v>
      </c>
      <c r="F51" s="16">
        <f t="shared" si="4"/>
        <v>0</v>
      </c>
      <c r="G51" s="39">
        <f>zbiorówka!G51</f>
        <v>0</v>
      </c>
      <c r="H51" s="17">
        <f t="shared" si="5"/>
        <v>0</v>
      </c>
      <c r="I51" s="4">
        <f t="shared" si="6"/>
        <v>0</v>
      </c>
      <c r="J51" s="5">
        <f t="shared" si="7"/>
        <v>0</v>
      </c>
    </row>
    <row r="52" spans="1:10" ht="102">
      <c r="A52" s="14">
        <v>48</v>
      </c>
      <c r="B52" s="18" t="str">
        <f>zbiorówka!B52</f>
        <v xml:space="preserve">Mikroskop szkolny </v>
      </c>
      <c r="C52" s="18" t="str">
        <f>zbiorówka!C52</f>
        <v xml:space="preserve">Minimalne parametry mikroskopu:
1. powiększenie od 40x do 400x
2. szerokopolowy okular WF 10x oraz obiektywy 4x, 10x i 40x
3. wbudowana tarcza obrotowa z 6 różnymi regulująca ilość światła przechodzącego przez kondensor
4. wbudowane oświetlenie górne
5. zasilanie bateryjne
Okres gwarancji: 2 lata.
</v>
      </c>
      <c r="D52" s="43">
        <v>0</v>
      </c>
      <c r="E52" s="16">
        <f>zbiorówka!E52</f>
        <v>0</v>
      </c>
      <c r="F52" s="16">
        <f t="shared" si="4"/>
        <v>0</v>
      </c>
      <c r="G52" s="39">
        <f>zbiorówka!G52</f>
        <v>0</v>
      </c>
      <c r="H52" s="17">
        <f t="shared" si="5"/>
        <v>0</v>
      </c>
      <c r="I52" s="4">
        <f t="shared" si="6"/>
        <v>0</v>
      </c>
      <c r="J52" s="5">
        <f t="shared" si="7"/>
        <v>0</v>
      </c>
    </row>
    <row r="53" spans="1:10" ht="51">
      <c r="A53" s="14">
        <v>49</v>
      </c>
      <c r="B53" s="18" t="str">
        <f>zbiorówka!B53</f>
        <v>Zestaw preparatów mikroskopowych</v>
      </c>
      <c r="C53" s="18" t="str">
        <f>zbiorówka!C53</f>
        <v>Minimum 25 szt. różnych preparatów mikroskopowych komórek i tkanek zwierzęcych.</v>
      </c>
      <c r="D53" s="43">
        <v>1</v>
      </c>
      <c r="E53" s="16">
        <f>zbiorówka!E53</f>
        <v>0</v>
      </c>
      <c r="F53" s="16">
        <f t="shared" si="4"/>
        <v>0</v>
      </c>
      <c r="G53" s="39">
        <f>zbiorówka!G53</f>
        <v>0</v>
      </c>
      <c r="H53" s="17">
        <f t="shared" si="5"/>
        <v>0</v>
      </c>
      <c r="I53" s="4">
        <f t="shared" si="6"/>
        <v>0</v>
      </c>
      <c r="J53" s="5">
        <f t="shared" si="7"/>
        <v>0</v>
      </c>
    </row>
    <row r="54" spans="1:10" ht="38.25">
      <c r="A54" s="14">
        <v>50</v>
      </c>
      <c r="B54" s="18" t="str">
        <f>zbiorówka!B54</f>
        <v>Model do nauki higieny jamy ustnej</v>
      </c>
      <c r="C54" s="18" t="str">
        <f>zbiorówka!C54</f>
        <v>Demonstracyjny model szczęki przeznaczony do nauki higieny jamy ustnej, model powiększony w stosunku do naturalnych rozmiarów minimum 2x.</v>
      </c>
      <c r="D54" s="43">
        <v>1</v>
      </c>
      <c r="E54" s="16">
        <f>zbiorówka!E54</f>
        <v>0</v>
      </c>
      <c r="F54" s="16">
        <f t="shared" si="4"/>
        <v>0</v>
      </c>
      <c r="G54" s="39">
        <f>zbiorówka!G54</f>
        <v>0</v>
      </c>
      <c r="H54" s="17">
        <f t="shared" si="5"/>
        <v>0</v>
      </c>
      <c r="I54" s="4">
        <f t="shared" si="6"/>
        <v>0</v>
      </c>
      <c r="J54" s="5">
        <f t="shared" si="7"/>
        <v>0</v>
      </c>
    </row>
    <row r="55" spans="1:10" ht="51">
      <c r="A55" s="14">
        <v>51</v>
      </c>
      <c r="B55" s="18" t="str">
        <f>zbiorówka!B55</f>
        <v>Model do demonstracji siły odśrodkowej</v>
      </c>
      <c r="C55" s="18" t="str">
        <f>zbiorówka!C55</f>
        <v>Model do prowadzenia doświadczeń dla/przez uczniów klas IV - VIII szkoły podstawowej.</v>
      </c>
      <c r="D55" s="43">
        <v>1</v>
      </c>
      <c r="E55" s="16">
        <f>zbiorówka!E55</f>
        <v>0</v>
      </c>
      <c r="F55" s="16">
        <f t="shared" si="4"/>
        <v>0</v>
      </c>
      <c r="G55" s="39">
        <f>zbiorówka!G55</f>
        <v>0</v>
      </c>
      <c r="H55" s="17">
        <f t="shared" si="5"/>
        <v>0</v>
      </c>
      <c r="I55" s="4">
        <f t="shared" si="6"/>
        <v>0</v>
      </c>
      <c r="J55" s="5">
        <f t="shared" si="7"/>
        <v>0</v>
      </c>
    </row>
    <row r="56" spans="1:10" ht="25.5">
      <c r="A56" s="14">
        <v>52</v>
      </c>
      <c r="B56" s="18" t="str">
        <f>zbiorówka!B56</f>
        <v>Model szkieletu człowieka</v>
      </c>
      <c r="C56" s="18" t="str">
        <f>zbiorówka!C56</f>
        <v>Szkielet wykonany z trwałego materiału, naturalnej wielkości, na stojaku z kółkami. Wysokość minimum 170 cm.</v>
      </c>
      <c r="D56" s="43">
        <v>1</v>
      </c>
      <c r="E56" s="16">
        <f>zbiorówka!E56</f>
        <v>0</v>
      </c>
      <c r="F56" s="16">
        <f t="shared" si="4"/>
        <v>0</v>
      </c>
      <c r="G56" s="39">
        <f>zbiorówka!G56</f>
        <v>0</v>
      </c>
      <c r="H56" s="17">
        <f t="shared" si="5"/>
        <v>0</v>
      </c>
      <c r="I56" s="4">
        <f t="shared" si="6"/>
        <v>0</v>
      </c>
      <c r="J56" s="5">
        <f t="shared" si="7"/>
        <v>0</v>
      </c>
    </row>
    <row r="57" spans="1:10" ht="38.25">
      <c r="A57" s="14">
        <v>53</v>
      </c>
      <c r="B57" s="18" t="str">
        <f>zbiorówka!B57</f>
        <v xml:space="preserve">Multimedialny atlas przyrodniczy </v>
      </c>
      <c r="C57" s="18" t="str">
        <f>zbiorówka!C57</f>
        <v>Program multimedialny zawierający plansze edukacyjne zgodny z podstawą programowa dla klas IV - VIII szkół podstawowych. Umożlwiający pracę przy wykorzystaniu tablicy interaktywnej, licencja sieciowa wielostanowiskowa, wieczysta bez limitu liczby użytkowników.</v>
      </c>
      <c r="D57" s="43">
        <v>1</v>
      </c>
      <c r="E57" s="16">
        <f>zbiorówka!E57</f>
        <v>0</v>
      </c>
      <c r="F57" s="16">
        <f t="shared" si="4"/>
        <v>0</v>
      </c>
      <c r="G57" s="39">
        <f>zbiorówka!G57</f>
        <v>0</v>
      </c>
      <c r="H57" s="17">
        <f t="shared" si="5"/>
        <v>0</v>
      </c>
      <c r="I57" s="4">
        <f t="shared" si="6"/>
        <v>0</v>
      </c>
      <c r="J57" s="5">
        <f t="shared" si="7"/>
        <v>0</v>
      </c>
    </row>
    <row r="58" spans="1:10" ht="38.25">
      <c r="A58" s="14">
        <v>54</v>
      </c>
      <c r="B58" s="18" t="str">
        <f>zbiorówka!B58</f>
        <v>Model obiegu wody w przyrodzie</v>
      </c>
      <c r="C58" s="18" t="str">
        <f>zbiorówka!C58</f>
        <v>Model wykonany z trwałego tworzywa umożlwiający prowadzenie obserwacji w skali mini obiegu wody w przyrodzie. Model umożlwiający realizację doświadczeń dla/przez uczniów.</v>
      </c>
      <c r="D58" s="43">
        <v>1</v>
      </c>
      <c r="E58" s="16">
        <f>zbiorówka!E58</f>
        <v>0</v>
      </c>
      <c r="F58" s="16">
        <f t="shared" si="4"/>
        <v>0</v>
      </c>
      <c r="G58" s="39">
        <f>zbiorówka!G58</f>
        <v>0</v>
      </c>
      <c r="H58" s="17">
        <f t="shared" si="5"/>
        <v>0</v>
      </c>
      <c r="I58" s="4">
        <f t="shared" si="6"/>
        <v>0</v>
      </c>
      <c r="J58" s="5">
        <f t="shared" si="7"/>
        <v>0</v>
      </c>
    </row>
    <row r="59" spans="1:10" ht="63.75">
      <c r="A59" s="14">
        <v>55</v>
      </c>
      <c r="B59" s="18" t="str">
        <f>zbiorówka!B59</f>
        <v>Opiłki metalowe do badania pola magnetycznego.</v>
      </c>
      <c r="C59" s="18" t="str">
        <f>zbiorówka!C59</f>
        <v>Opakowanie typu "solniczka", waga opiłków minimum 225 g.</v>
      </c>
      <c r="D59" s="43">
        <v>4</v>
      </c>
      <c r="E59" s="16">
        <f>zbiorówka!E59</f>
        <v>0</v>
      </c>
      <c r="F59" s="16">
        <f t="shared" si="4"/>
        <v>0</v>
      </c>
      <c r="G59" s="39">
        <f>zbiorówka!G59</f>
        <v>0</v>
      </c>
      <c r="H59" s="17">
        <f t="shared" si="5"/>
        <v>0</v>
      </c>
      <c r="I59" s="4">
        <f t="shared" si="6"/>
        <v>0</v>
      </c>
      <c r="J59" s="5">
        <f t="shared" si="7"/>
        <v>0</v>
      </c>
    </row>
    <row r="60" spans="1:10" ht="63.75">
      <c r="A60" s="14">
        <v>56</v>
      </c>
      <c r="B60" s="18" t="str">
        <f>zbiorówka!B60</f>
        <v>Pakiet do kolorymetrycznego określania poziomu pH gleby</v>
      </c>
      <c r="C60" s="18" t="str">
        <f>zbiorówka!C60</f>
        <v>Pakiet zawiera minimum 50 ml roztworu wskaźnikowego, skalę kolorymetryczną i transparentne fiolki do próbek testowych.</v>
      </c>
      <c r="D60" s="43">
        <v>1</v>
      </c>
      <c r="E60" s="16">
        <f>zbiorówka!E60</f>
        <v>0</v>
      </c>
      <c r="F60" s="16">
        <f t="shared" si="4"/>
        <v>0</v>
      </c>
      <c r="G60" s="39">
        <f>zbiorówka!G60</f>
        <v>0</v>
      </c>
      <c r="H60" s="17">
        <f t="shared" si="5"/>
        <v>0</v>
      </c>
      <c r="I60" s="4">
        <f t="shared" si="6"/>
        <v>0</v>
      </c>
      <c r="J60" s="5">
        <f t="shared" si="7"/>
        <v>0</v>
      </c>
    </row>
    <row r="61" spans="1:10" ht="25.5">
      <c r="A61" s="14">
        <v>57</v>
      </c>
      <c r="B61" s="18" t="str">
        <f>zbiorówka!B61</f>
        <v>Palnik alkoholowy</v>
      </c>
      <c r="C61" s="18" t="str">
        <f>zbiorówka!C61</f>
        <v>Palnik o pojemności minimum 100 ml, szklany z knotem.</v>
      </c>
      <c r="D61" s="43">
        <v>2</v>
      </c>
      <c r="E61" s="16">
        <f>zbiorówka!E61</f>
        <v>0</v>
      </c>
      <c r="F61" s="16">
        <f t="shared" si="4"/>
        <v>0</v>
      </c>
      <c r="G61" s="39">
        <f>zbiorówka!G61</f>
        <v>0</v>
      </c>
      <c r="H61" s="17">
        <f t="shared" si="5"/>
        <v>0</v>
      </c>
      <c r="I61" s="4">
        <f t="shared" si="6"/>
        <v>0</v>
      </c>
      <c r="J61" s="5">
        <f t="shared" si="7"/>
        <v>0</v>
      </c>
    </row>
    <row r="62" spans="1:10" ht="38.25">
      <c r="A62" s="14">
        <v>58</v>
      </c>
      <c r="B62" s="18" t="str">
        <f>zbiorówka!B62</f>
        <v>Pałeczka elektrostatyczna</v>
      </c>
      <c r="C62" s="18" t="str">
        <f>zbiorówka!C62</f>
        <v>Wykonana z akrylu o długości minimum 30 cm.</v>
      </c>
      <c r="D62" s="43">
        <v>4</v>
      </c>
      <c r="E62" s="16">
        <f>zbiorówka!E62</f>
        <v>0</v>
      </c>
      <c r="F62" s="16">
        <f t="shared" si="4"/>
        <v>0</v>
      </c>
      <c r="G62" s="39">
        <f>zbiorówka!G62</f>
        <v>0</v>
      </c>
      <c r="H62" s="17">
        <f t="shared" si="5"/>
        <v>0</v>
      </c>
      <c r="I62" s="4">
        <f t="shared" si="6"/>
        <v>0</v>
      </c>
      <c r="J62" s="5">
        <f t="shared" si="7"/>
        <v>0</v>
      </c>
    </row>
    <row r="63" spans="1:10" ht="38.25">
      <c r="A63" s="14">
        <v>59</v>
      </c>
      <c r="B63" s="18" t="str">
        <f>zbiorówka!B63</f>
        <v xml:space="preserve">Paski wskaźnikowe pH </v>
      </c>
      <c r="C63" s="18" t="str">
        <f>zbiorówka!C63</f>
        <v>Paski wskaźnikowe w rolce o długości minimum 5 metrów, w pojemniku z prezentacją odczytu 14 stopniowej skali pH.</v>
      </c>
      <c r="D63" s="43">
        <v>1</v>
      </c>
      <c r="E63" s="16">
        <f>zbiorówka!E63</f>
        <v>0</v>
      </c>
      <c r="F63" s="16">
        <f t="shared" si="4"/>
        <v>0</v>
      </c>
      <c r="G63" s="39">
        <f>zbiorówka!G63</f>
        <v>0</v>
      </c>
      <c r="H63" s="17">
        <f t="shared" si="5"/>
        <v>0</v>
      </c>
      <c r="I63" s="4">
        <f t="shared" si="6"/>
        <v>0</v>
      </c>
      <c r="J63" s="5">
        <f t="shared" si="7"/>
        <v>0</v>
      </c>
    </row>
    <row r="64" spans="1:10" ht="51">
      <c r="A64" s="14">
        <v>60</v>
      </c>
      <c r="B64" s="18" t="str">
        <f>zbiorówka!B64</f>
        <v>Zestaw pipet Pasteura - 10 szt. w zestawie</v>
      </c>
      <c r="C64" s="18" t="str">
        <f>zbiorówka!C64</f>
        <v>Wykonane z trwałego materiału o pojemności 3 ml.</v>
      </c>
      <c r="D64" s="43">
        <v>1</v>
      </c>
      <c r="E64" s="16">
        <f>zbiorówka!E64</f>
        <v>0</v>
      </c>
      <c r="F64" s="16">
        <f t="shared" si="4"/>
        <v>0</v>
      </c>
      <c r="G64" s="39">
        <f>zbiorówka!G64</f>
        <v>0</v>
      </c>
      <c r="H64" s="17">
        <f t="shared" si="5"/>
        <v>0</v>
      </c>
      <c r="I64" s="4">
        <f t="shared" si="6"/>
        <v>0</v>
      </c>
      <c r="J64" s="5">
        <f t="shared" si="7"/>
        <v>0</v>
      </c>
    </row>
    <row r="65" spans="1:10" ht="153">
      <c r="A65" s="14">
        <v>61</v>
      </c>
      <c r="B65" s="18" t="str">
        <f>zbiorówka!B65</f>
        <v>Zestaw plansz ściennych - w zestawie 10 szt. o różnej tematyce</v>
      </c>
      <c r="C65" s="18" t="str">
        <f>zbiorówka!C65</f>
        <v>Zestaw plansz ściennych dwustronnie foliowanych z zawieszką.
Tematyka plansz:
1. Rodzaje odpadów oraz prawidłowy sposób ich segregacji
2. Chmury i ich rodzaje
3. Zasady zdrowego odżywiania
4. Układ okresowy pierwiastków
5. Ekosystem zbiornika wodnego
6. Ekosystem lasu
7. Ekosystem łąki/pola.
8. Rozszczepienie światła białego oraz mieszanie barw
9. Skala porostowa
10. Narządy zmysłów</v>
      </c>
      <c r="D65" s="43">
        <v>1</v>
      </c>
      <c r="E65" s="16">
        <f>zbiorówka!E65</f>
        <v>0</v>
      </c>
      <c r="F65" s="16">
        <f t="shared" si="4"/>
        <v>0</v>
      </c>
      <c r="G65" s="39">
        <f>zbiorówka!G65</f>
        <v>0</v>
      </c>
      <c r="H65" s="17">
        <f t="shared" si="5"/>
        <v>0</v>
      </c>
      <c r="I65" s="4">
        <f t="shared" si="6"/>
        <v>0</v>
      </c>
      <c r="J65" s="5">
        <f t="shared" si="7"/>
        <v>0</v>
      </c>
    </row>
    <row r="66" spans="1:10" ht="38.25">
      <c r="A66" s="14">
        <v>62</v>
      </c>
      <c r="B66" s="18" t="str">
        <f>zbiorówka!B66</f>
        <v>Zestaw do demonstracji prawa Hooke`a</v>
      </c>
      <c r="C66" s="18" t="str">
        <f>zbiorówka!C66</f>
        <v>Zestaw do prowadzenia doświadczeń dla/przez uczniów klas IV - VIII szkół podstawowych.</v>
      </c>
      <c r="D66" s="43">
        <v>4</v>
      </c>
      <c r="E66" s="16">
        <f>zbiorówka!E66</f>
        <v>0</v>
      </c>
      <c r="F66" s="16">
        <f t="shared" si="4"/>
        <v>0</v>
      </c>
      <c r="G66" s="39">
        <f>zbiorówka!G66</f>
        <v>0</v>
      </c>
      <c r="H66" s="17">
        <f t="shared" si="5"/>
        <v>0</v>
      </c>
      <c r="I66" s="4">
        <f t="shared" si="6"/>
        <v>0</v>
      </c>
      <c r="J66" s="5">
        <f t="shared" si="7"/>
        <v>0</v>
      </c>
    </row>
    <row r="67" spans="1:10" ht="63.75">
      <c r="A67" s="14">
        <v>63</v>
      </c>
      <c r="B67" s="18" t="str">
        <f>zbiorówka!B67</f>
        <v>Zestaw magnesów i opiłków metali - 10 kompletów w zestawie</v>
      </c>
      <c r="C67" s="18" t="str">
        <f>zbiorówka!C67</f>
        <v>Zestaw składa się z 10 par magnesów sztabkowych o wymiarach min. 14x10x50 mm oraz 10 pudełek z opiłkami.</v>
      </c>
      <c r="D67" s="43">
        <v>1</v>
      </c>
      <c r="E67" s="16">
        <f>zbiorówka!E67</f>
        <v>0</v>
      </c>
      <c r="F67" s="16">
        <f t="shared" si="4"/>
        <v>0</v>
      </c>
      <c r="G67" s="39">
        <f>zbiorówka!G67</f>
        <v>0</v>
      </c>
      <c r="H67" s="17">
        <f t="shared" si="5"/>
        <v>0</v>
      </c>
      <c r="I67" s="4">
        <f t="shared" si="6"/>
        <v>0</v>
      </c>
      <c r="J67" s="5">
        <f t="shared" si="7"/>
        <v>0</v>
      </c>
    </row>
    <row r="68" spans="1:10" ht="51">
      <c r="A68" s="14">
        <v>64</v>
      </c>
      <c r="B68" s="18" t="str">
        <f>zbiorówka!B68</f>
        <v>Pudełko plastikowe na preparaty mikroskopowe</v>
      </c>
      <c r="C68" s="18" t="str">
        <f>zbiorówka!C68</f>
        <v>Pudełko wykonane z trwałego materiału do przechowywania minimum 10 maks. 25 preparatów mikroskopowych.</v>
      </c>
      <c r="D68" s="43">
        <v>0</v>
      </c>
      <c r="E68" s="16">
        <f>zbiorówka!E68</f>
        <v>0</v>
      </c>
      <c r="F68" s="16">
        <f t="shared" si="4"/>
        <v>0</v>
      </c>
      <c r="G68" s="39">
        <f>zbiorówka!G68</f>
        <v>0</v>
      </c>
      <c r="H68" s="17">
        <f t="shared" si="5"/>
        <v>0</v>
      </c>
      <c r="I68" s="4">
        <f t="shared" si="6"/>
        <v>0</v>
      </c>
      <c r="J68" s="5">
        <f t="shared" si="7"/>
        <v>0</v>
      </c>
    </row>
    <row r="69" spans="1:10" ht="38.25">
      <c r="A69" s="14">
        <v>65</v>
      </c>
      <c r="B69" s="18" t="str">
        <f>zbiorówka!B69</f>
        <v>Pudełko do obserwacji okazów (I)</v>
      </c>
      <c r="C69" s="18" t="str">
        <f>zbiorówka!C69</f>
        <v>Pojemnik z wbudowanymi w pokrywkę minimum 2 lupami dającymi powiększenie 2x i 4x. W pokrywce muszą znajdować się otwory wentylacyjne. Przestrzeń pod pudełkiem głównym z odchylaną lupą boczną oraz umieszczonym ukośnie lustrem – umożliwia to oglądanie okazu z boku oraz od dołu.</v>
      </c>
      <c r="D69" s="43">
        <v>0</v>
      </c>
      <c r="E69" s="16">
        <f>zbiorówka!E69</f>
        <v>0</v>
      </c>
      <c r="F69" s="16">
        <f t="shared" si="4"/>
        <v>0</v>
      </c>
      <c r="G69" s="39">
        <f>zbiorówka!G69</f>
        <v>0</v>
      </c>
      <c r="H69" s="17">
        <f t="shared" si="5"/>
        <v>0</v>
      </c>
      <c r="I69" s="4">
        <f t="shared" si="6"/>
        <v>0</v>
      </c>
      <c r="J69" s="5">
        <f t="shared" si="7"/>
        <v>0</v>
      </c>
    </row>
    <row r="70" spans="1:10" ht="38.25">
      <c r="A70" s="14">
        <v>66</v>
      </c>
      <c r="B70" s="18" t="str">
        <f>zbiorówka!B70</f>
        <v>Pudełko do obserwacji okazów (II)</v>
      </c>
      <c r="C70" s="18" t="str">
        <f>zbiorówka!C70</f>
        <v>Pojemnik z wbudowanymi w pokrywkę minimum 2 lupami dającymi powiększenie 2x i 4x. W pokrywce muszą znajdować się otwory wentylacyjne.</v>
      </c>
      <c r="D70" s="43">
        <v>0</v>
      </c>
      <c r="E70" s="16">
        <f>zbiorówka!E70</f>
        <v>0</v>
      </c>
      <c r="F70" s="16">
        <f t="shared" si="4"/>
        <v>0</v>
      </c>
      <c r="G70" s="39">
        <f>zbiorówka!G70</f>
        <v>0</v>
      </c>
      <c r="H70" s="17">
        <f t="shared" si="5"/>
        <v>0</v>
      </c>
      <c r="I70" s="4">
        <f t="shared" si="6"/>
        <v>0</v>
      </c>
      <c r="J70" s="5">
        <f t="shared" si="7"/>
        <v>0</v>
      </c>
    </row>
    <row r="71" spans="1:10" ht="38.25">
      <c r="A71" s="14">
        <v>67</v>
      </c>
      <c r="B71" s="18" t="str">
        <f>zbiorówka!B71</f>
        <v>Gry dydaktyczne - różne rodzaje</v>
      </c>
      <c r="C71" s="18" t="str">
        <f>zbiorówka!C71</f>
        <v>Zestaw 4 różnych tematycznie gier planszowych lub puzzli edukacyjnych, których elementy są wykonane z trwałego tworzywa. Tematyka gier/puzzli musi być dostosowane do podstawy programowej klas IV-VIII szkół podstawowych.</v>
      </c>
      <c r="D71" s="43">
        <v>0</v>
      </c>
      <c r="E71" s="16">
        <f>zbiorówka!E71</f>
        <v>0</v>
      </c>
      <c r="F71" s="16">
        <f t="shared" si="4"/>
        <v>0</v>
      </c>
      <c r="G71" s="39">
        <f>zbiorówka!G71</f>
        <v>0</v>
      </c>
      <c r="H71" s="17">
        <f t="shared" si="5"/>
        <v>0</v>
      </c>
      <c r="I71" s="4">
        <f t="shared" si="6"/>
        <v>0</v>
      </c>
      <c r="J71" s="5">
        <f t="shared" si="7"/>
        <v>0</v>
      </c>
    </row>
    <row r="72" spans="1:10" ht="63.75">
      <c r="A72" s="14">
        <v>68</v>
      </c>
      <c r="B72" s="18" t="str">
        <f>zbiorówka!B72</f>
        <v>Model do prezentacji procesu powstawania uskoków</v>
      </c>
      <c r="C72" s="18" t="str">
        <f>zbiorówka!C72</f>
        <v>Zestaw do prezentacji dla/przez uczniów klas IV - VIII szkół podstawowych.</v>
      </c>
      <c r="D72" s="43">
        <v>1</v>
      </c>
      <c r="E72" s="16">
        <f>zbiorówka!E72</f>
        <v>0</v>
      </c>
      <c r="F72" s="16">
        <f t="shared" si="4"/>
        <v>0</v>
      </c>
      <c r="G72" s="39">
        <f>zbiorówka!G72</f>
        <v>0</v>
      </c>
      <c r="H72" s="17">
        <f t="shared" si="5"/>
        <v>0</v>
      </c>
      <c r="I72" s="4">
        <f t="shared" si="6"/>
        <v>0</v>
      </c>
      <c r="J72" s="5">
        <f t="shared" si="7"/>
        <v>0</v>
      </c>
    </row>
    <row r="73" spans="1:10" ht="25.5">
      <c r="A73" s="14">
        <v>69</v>
      </c>
      <c r="B73" s="18" t="str">
        <f>zbiorówka!B73</f>
        <v>Model równi pochyłej</v>
      </c>
      <c r="C73" s="18" t="str">
        <f>zbiorówka!C73</f>
        <v>Zestaw do prezentacji dla/przez uczniów klas IV - VIII szkół podstawowych.</v>
      </c>
      <c r="D73" s="43">
        <v>0</v>
      </c>
      <c r="E73" s="16">
        <f>zbiorówka!E73</f>
        <v>0</v>
      </c>
      <c r="F73" s="16">
        <f t="shared" si="4"/>
        <v>0</v>
      </c>
      <c r="G73" s="39">
        <f>zbiorówka!G73</f>
        <v>0</v>
      </c>
      <c r="H73" s="17">
        <f t="shared" si="5"/>
        <v>0</v>
      </c>
      <c r="I73" s="4">
        <f t="shared" si="6"/>
        <v>0</v>
      </c>
      <c r="J73" s="5">
        <f t="shared" si="7"/>
        <v>0</v>
      </c>
    </row>
    <row r="74" spans="1:10" ht="89.25">
      <c r="A74" s="14">
        <v>70</v>
      </c>
      <c r="B74" s="18" t="str">
        <f>zbiorówka!B74</f>
        <v>Zestaw podłoży do badania tarcia - zestaw minimum 3 różnych podłoży</v>
      </c>
      <c r="C74" s="18" t="str">
        <f>zbiorówka!C74</f>
        <v>Zestaw do prezentacji dla/przez uczniów klas IV - VIII szkół podstawowych.</v>
      </c>
      <c r="D74" s="43">
        <v>1</v>
      </c>
      <c r="E74" s="16">
        <f>zbiorówka!E74</f>
        <v>0</v>
      </c>
      <c r="F74" s="16">
        <f t="shared" si="4"/>
        <v>0</v>
      </c>
      <c r="G74" s="39">
        <f>zbiorówka!G74</f>
        <v>0</v>
      </c>
      <c r="H74" s="17">
        <f t="shared" si="5"/>
        <v>0</v>
      </c>
      <c r="I74" s="4">
        <f t="shared" si="6"/>
        <v>0</v>
      </c>
      <c r="J74" s="5">
        <f t="shared" si="7"/>
        <v>0</v>
      </c>
    </row>
    <row r="75" spans="1:10" ht="25.5">
      <c r="A75" s="14">
        <v>71</v>
      </c>
      <c r="B75" s="18" t="str">
        <f>zbiorówka!B75</f>
        <v>Sączki laboratoryjne</v>
      </c>
      <c r="C75" s="18" t="str">
        <f>zbiorówka!C75</f>
        <v>Pakowane po 100 szt.</v>
      </c>
      <c r="D75" s="43">
        <v>0</v>
      </c>
      <c r="E75" s="16">
        <f>zbiorówka!E75</f>
        <v>0</v>
      </c>
      <c r="F75" s="16">
        <f t="shared" si="4"/>
        <v>0</v>
      </c>
      <c r="G75" s="39">
        <f>zbiorówka!G75</f>
        <v>0</v>
      </c>
      <c r="H75" s="17">
        <f t="shared" si="5"/>
        <v>0</v>
      </c>
      <c r="I75" s="4">
        <f t="shared" si="6"/>
        <v>0</v>
      </c>
      <c r="J75" s="5">
        <f t="shared" si="7"/>
        <v>0</v>
      </c>
    </row>
    <row r="76" spans="1:10" ht="51">
      <c r="A76" s="14">
        <v>72</v>
      </c>
      <c r="B76" s="18" t="str">
        <f>zbiorówka!B76</f>
        <v>Zestaw klasowy do segregacji odpadów</v>
      </c>
      <c r="C76" s="18" t="str">
        <f>zbiorówka!C76</f>
        <v>Zestaw pozwalający na teoretyczne omówienie i praktyczne przećwiczenie prawidłowej segregacji odpadów.</v>
      </c>
      <c r="D76" s="43">
        <v>1</v>
      </c>
      <c r="E76" s="16">
        <f>zbiorówka!E76</f>
        <v>0</v>
      </c>
      <c r="F76" s="16">
        <f t="shared" si="4"/>
        <v>0</v>
      </c>
      <c r="G76" s="39">
        <f>zbiorówka!G76</f>
        <v>0</v>
      </c>
      <c r="H76" s="17">
        <f t="shared" si="5"/>
        <v>0</v>
      </c>
      <c r="I76" s="4">
        <f t="shared" si="6"/>
        <v>0</v>
      </c>
      <c r="J76" s="5">
        <f t="shared" si="7"/>
        <v>0</v>
      </c>
    </row>
    <row r="77" spans="1:10" ht="63.75">
      <c r="A77" s="14">
        <v>73</v>
      </c>
      <c r="B77" s="18" t="str">
        <f>zbiorówka!B77</f>
        <v>Zestaw sprężyn - w zestawie 12 szt. różnych sprężyn</v>
      </c>
      <c r="C77" s="18" t="str">
        <f>zbiorówka!C77</f>
        <v>Zestaw 12 różnych sprężyn zakończonych po obu stronach zawieszkami umożliwiający przeprowadzanie eksperymentów i doświadczeń z zakresu sprężystości.</v>
      </c>
      <c r="D77" s="43">
        <v>0</v>
      </c>
      <c r="E77" s="16">
        <f>zbiorówka!E77</f>
        <v>0</v>
      </c>
      <c r="F77" s="16">
        <f t="shared" si="4"/>
        <v>0</v>
      </c>
      <c r="G77" s="39">
        <f>zbiorówka!G77</f>
        <v>0</v>
      </c>
      <c r="H77" s="17">
        <f t="shared" si="5"/>
        <v>0</v>
      </c>
      <c r="I77" s="4">
        <f t="shared" si="6"/>
        <v>0</v>
      </c>
      <c r="J77" s="5">
        <f t="shared" si="7"/>
        <v>0</v>
      </c>
    </row>
    <row r="78" spans="1:10" ht="25.5">
      <c r="A78" s="14">
        <v>74</v>
      </c>
      <c r="B78" s="18" t="str">
        <f>zbiorówka!B78</f>
        <v>Zewnętrzna stacja pogody</v>
      </c>
      <c r="C78" s="18" t="str">
        <f>zbiorówka!C78</f>
        <v>Stacja pogody wykonana z trwałego materiału wyposażona minimum w: wiatromierz z łopatkami kierunkowymi symbolami stron świata, deszczomierz, termometr oraz zegar słoneczny.</v>
      </c>
      <c r="D78" s="43">
        <v>0</v>
      </c>
      <c r="E78" s="16">
        <f>zbiorówka!E78</f>
        <v>0</v>
      </c>
      <c r="F78" s="16">
        <f t="shared" si="4"/>
        <v>0</v>
      </c>
      <c r="G78" s="39">
        <f>zbiorówka!G78</f>
        <v>0</v>
      </c>
      <c r="H78" s="17">
        <f t="shared" si="5"/>
        <v>0</v>
      </c>
      <c r="I78" s="4">
        <f t="shared" si="6"/>
        <v>0</v>
      </c>
      <c r="J78" s="5">
        <f t="shared" si="7"/>
        <v>0</v>
      </c>
    </row>
    <row r="79" spans="1:10" ht="25.5">
      <c r="A79" s="14">
        <v>75</v>
      </c>
      <c r="B79" s="18" t="str">
        <f>zbiorówka!B79</f>
        <v>Stacja pogody ścienna</v>
      </c>
      <c r="C79" s="18" t="str">
        <f>zbiorówka!C79</f>
        <v>Stacja pogody wykonana z trwałego materiału wyposażona minimum w: termometr, higrometr i barometr.</v>
      </c>
      <c r="D79" s="43">
        <v>0</v>
      </c>
      <c r="E79" s="16">
        <f>zbiorówka!E79</f>
        <v>0</v>
      </c>
      <c r="F79" s="16">
        <f t="shared" si="4"/>
        <v>0</v>
      </c>
      <c r="G79" s="39">
        <f>zbiorówka!G79</f>
        <v>0</v>
      </c>
      <c r="H79" s="17">
        <f t="shared" si="5"/>
        <v>0</v>
      </c>
      <c r="I79" s="4">
        <f t="shared" si="6"/>
        <v>0</v>
      </c>
      <c r="J79" s="5">
        <f t="shared" si="7"/>
        <v>0</v>
      </c>
    </row>
    <row r="80" spans="1:10" ht="38.25">
      <c r="A80" s="14">
        <v>76</v>
      </c>
      <c r="B80" s="18" t="str">
        <f>zbiorówka!B80</f>
        <v>Stojak nad palnik alkoholowy</v>
      </c>
      <c r="C80" s="18" t="str">
        <f>zbiorówka!C80</f>
        <v>Stojak ze stali nierdzewnej z siatką do stawiania naczyń laboratoryjnych i krążkiem ceramicznym pośrodku.</v>
      </c>
      <c r="D80" s="43">
        <v>2</v>
      </c>
      <c r="E80" s="16">
        <f>zbiorówka!E80</f>
        <v>0</v>
      </c>
      <c r="F80" s="16">
        <f t="shared" si="4"/>
        <v>0</v>
      </c>
      <c r="G80" s="39">
        <f>zbiorówka!G80</f>
        <v>0</v>
      </c>
      <c r="H80" s="17">
        <f t="shared" si="5"/>
        <v>0</v>
      </c>
      <c r="I80" s="4">
        <f t="shared" si="6"/>
        <v>0</v>
      </c>
      <c r="J80" s="5">
        <f t="shared" si="7"/>
        <v>0</v>
      </c>
    </row>
    <row r="81" spans="1:10" ht="25.5">
      <c r="A81" s="14">
        <v>77</v>
      </c>
      <c r="B81" s="18" t="str">
        <f>zbiorówka!B81</f>
        <v xml:space="preserve">Stoper elektroniczny </v>
      </c>
      <c r="C81" s="18" t="str">
        <f>zbiorówka!C81</f>
        <v>Stoper elektroniczny wyświetlający: godziny, minuty i sekundy oraz dni i miesiące, z sygnalizacją dźwiękowa o dokładność: 1/100 sekundy.</v>
      </c>
      <c r="D81" s="43">
        <v>4</v>
      </c>
      <c r="E81" s="16">
        <f>zbiorówka!E81</f>
        <v>0</v>
      </c>
      <c r="F81" s="16">
        <f t="shared" si="4"/>
        <v>0</v>
      </c>
      <c r="G81" s="39">
        <f>zbiorówka!G81</f>
        <v>0</v>
      </c>
      <c r="H81" s="17">
        <f t="shared" si="5"/>
        <v>0</v>
      </c>
      <c r="I81" s="4">
        <f t="shared" si="6"/>
        <v>0</v>
      </c>
      <c r="J81" s="5">
        <f t="shared" si="7"/>
        <v>0</v>
      </c>
    </row>
    <row r="82" spans="1:10" ht="25.5">
      <c r="A82" s="14">
        <v>78</v>
      </c>
      <c r="B82" s="18" t="str">
        <f>zbiorówka!B82</f>
        <v>Strzykawka 10 ml</v>
      </c>
      <c r="C82" s="18" t="str">
        <f>zbiorówka!C82</f>
        <v>Jednorazowa strzykawka o pojemności 10 ml, z podziałką.</v>
      </c>
      <c r="D82" s="43">
        <v>0</v>
      </c>
      <c r="E82" s="16">
        <f>zbiorówka!E82</f>
        <v>0</v>
      </c>
      <c r="F82" s="16">
        <f t="shared" si="4"/>
        <v>0</v>
      </c>
      <c r="G82" s="39">
        <f>zbiorówka!G82</f>
        <v>0</v>
      </c>
      <c r="H82" s="17">
        <f t="shared" si="5"/>
        <v>0</v>
      </c>
      <c r="I82" s="4">
        <f t="shared" si="6"/>
        <v>0</v>
      </c>
      <c r="J82" s="5">
        <f t="shared" si="7"/>
        <v>0</v>
      </c>
    </row>
    <row r="83" spans="1:10" ht="25.5">
      <c r="A83" s="14">
        <v>79</v>
      </c>
      <c r="B83" s="18" t="str">
        <f>zbiorówka!B83</f>
        <v>Strzykawka 5 ml</v>
      </c>
      <c r="C83" s="18" t="str">
        <f>zbiorówka!C83</f>
        <v>Jednorazowa strzykawka o pojemności 5 ml, z podziałką.</v>
      </c>
      <c r="D83" s="43">
        <v>0</v>
      </c>
      <c r="E83" s="16">
        <f>zbiorówka!E83</f>
        <v>0</v>
      </c>
      <c r="F83" s="16">
        <f t="shared" si="4"/>
        <v>0</v>
      </c>
      <c r="G83" s="39">
        <f>zbiorówka!G83</f>
        <v>0</v>
      </c>
      <c r="H83" s="17">
        <f t="shared" si="5"/>
        <v>0</v>
      </c>
      <c r="I83" s="4">
        <f t="shared" si="6"/>
        <v>0</v>
      </c>
      <c r="J83" s="5">
        <f t="shared" si="7"/>
        <v>0</v>
      </c>
    </row>
    <row r="84" spans="1:10">
      <c r="A84" s="14">
        <v>80</v>
      </c>
      <c r="B84" s="18" t="str">
        <f>zbiorówka!B84</f>
        <v>Szalka Petriego</v>
      </c>
      <c r="C84" s="18" t="str">
        <f>zbiorówka!C84</f>
        <v>Wykonana ze szkła borokrzemianowego.</v>
      </c>
      <c r="D84" s="43">
        <v>0</v>
      </c>
      <c r="E84" s="16">
        <f>zbiorówka!E84</f>
        <v>0</v>
      </c>
      <c r="F84" s="16">
        <f t="shared" si="4"/>
        <v>0</v>
      </c>
      <c r="G84" s="39">
        <f>zbiorówka!G84</f>
        <v>0</v>
      </c>
      <c r="H84" s="17">
        <f t="shared" si="5"/>
        <v>0</v>
      </c>
      <c r="I84" s="4">
        <f t="shared" si="6"/>
        <v>0</v>
      </c>
      <c r="J84" s="5">
        <f t="shared" si="7"/>
        <v>0</v>
      </c>
    </row>
    <row r="85" spans="1:10" ht="25.5">
      <c r="A85" s="14">
        <v>81</v>
      </c>
      <c r="B85" s="18" t="str">
        <f>zbiorówka!B85</f>
        <v xml:space="preserve">Szczypce laboratoryjne </v>
      </c>
      <c r="C85" s="18" t="str">
        <f>zbiorówka!C85</f>
        <v>Wykonane z trwałego materiału, o długości minim 200 mm max. 250 mm.</v>
      </c>
      <c r="D85" s="43">
        <v>0</v>
      </c>
      <c r="E85" s="16">
        <f>zbiorówka!E85</f>
        <v>0</v>
      </c>
      <c r="F85" s="16">
        <f t="shared" si="4"/>
        <v>0</v>
      </c>
      <c r="G85" s="39">
        <f>zbiorówka!G85</f>
        <v>0</v>
      </c>
      <c r="H85" s="17">
        <f t="shared" si="5"/>
        <v>0</v>
      </c>
      <c r="I85" s="4">
        <f t="shared" si="6"/>
        <v>0</v>
      </c>
      <c r="J85" s="5">
        <f t="shared" si="7"/>
        <v>0</v>
      </c>
    </row>
    <row r="86" spans="1:10" ht="76.5">
      <c r="A86" s="14">
        <v>82</v>
      </c>
      <c r="B86" s="18" t="str">
        <f>zbiorówka!B86</f>
        <v>Zestaw szkieletów zwierząt - 4 różne w zestawie</v>
      </c>
      <c r="C86" s="18" t="str">
        <f>zbiorówka!C86</f>
        <v>Szkielety wykonane z trwałego tworzywa, zatopione w przezroczystym bloku z tworzywa sztucznego.
Rodzaje szkieletów w zestawie:
1. szkielet płaza,
2. szkielet ryby,
3. szkielet gada lub ptaka,
4. szkielet małego ssaka.</v>
      </c>
      <c r="D86" s="43">
        <v>0</v>
      </c>
      <c r="E86" s="16">
        <f>zbiorówka!E86</f>
        <v>0</v>
      </c>
      <c r="F86" s="16">
        <f t="shared" si="4"/>
        <v>0</v>
      </c>
      <c r="G86" s="39">
        <f>zbiorówka!G86</f>
        <v>0</v>
      </c>
      <c r="H86" s="17">
        <f t="shared" si="5"/>
        <v>0</v>
      </c>
      <c r="I86" s="4">
        <f t="shared" si="6"/>
        <v>0</v>
      </c>
      <c r="J86" s="5">
        <f t="shared" si="7"/>
        <v>0</v>
      </c>
    </row>
    <row r="87" spans="1:10" ht="51">
      <c r="A87" s="14">
        <v>83</v>
      </c>
      <c r="B87" s="18" t="str">
        <f>zbiorówka!B87</f>
        <v>Szkiełko nakrywkowe - 100 szt. w opakowaniu</v>
      </c>
      <c r="C87" s="18" t="str">
        <f>zbiorówka!C87</f>
        <v>Szkiełko nakrywkowe do wykonywania preparatów mikroskopowych.</v>
      </c>
      <c r="D87" s="43">
        <v>0</v>
      </c>
      <c r="E87" s="16">
        <f>zbiorówka!E87</f>
        <v>0</v>
      </c>
      <c r="F87" s="16">
        <f t="shared" si="4"/>
        <v>0</v>
      </c>
      <c r="G87" s="39">
        <f>zbiorówka!G87</f>
        <v>0</v>
      </c>
      <c r="H87" s="17">
        <f t="shared" si="5"/>
        <v>0</v>
      </c>
      <c r="I87" s="4">
        <f t="shared" si="6"/>
        <v>0</v>
      </c>
      <c r="J87" s="5">
        <f t="shared" si="7"/>
        <v>0</v>
      </c>
    </row>
    <row r="88" spans="1:10" ht="51">
      <c r="A88" s="14">
        <v>84</v>
      </c>
      <c r="B88" s="18" t="str">
        <f>zbiorówka!B88</f>
        <v>Szkiełko podstawowe - 100 szt. w opakowaniu</v>
      </c>
      <c r="C88" s="18" t="str">
        <f>zbiorówka!C88</f>
        <v>Szkiełko podstawowe do wykonywania preparatów mikroskopowych.</v>
      </c>
      <c r="D88" s="43">
        <v>0</v>
      </c>
      <c r="E88" s="16">
        <f>zbiorówka!E88</f>
        <v>0</v>
      </c>
      <c r="F88" s="16">
        <f t="shared" si="4"/>
        <v>0</v>
      </c>
      <c r="G88" s="39">
        <f>zbiorówka!G88</f>
        <v>0</v>
      </c>
      <c r="H88" s="17">
        <f t="shared" si="5"/>
        <v>0</v>
      </c>
      <c r="I88" s="4">
        <f t="shared" si="6"/>
        <v>0</v>
      </c>
      <c r="J88" s="5">
        <f t="shared" si="7"/>
        <v>0</v>
      </c>
    </row>
    <row r="89" spans="1:10" ht="51">
      <c r="A89" s="14">
        <v>85</v>
      </c>
      <c r="B89" s="18" t="str">
        <f>zbiorówka!B89</f>
        <v>Szkiełko zegarkowe - 10 szt. w opakowaniu</v>
      </c>
      <c r="C89" s="18" t="str">
        <f>zbiorówka!C89</f>
        <v>O średnicy 75 mm.</v>
      </c>
      <c r="D89" s="43">
        <v>0</v>
      </c>
      <c r="E89" s="16">
        <f>zbiorówka!E89</f>
        <v>0</v>
      </c>
      <c r="F89" s="16">
        <f t="shared" si="4"/>
        <v>0</v>
      </c>
      <c r="G89" s="39">
        <f>zbiorówka!G89</f>
        <v>0</v>
      </c>
      <c r="H89" s="17">
        <f t="shared" si="5"/>
        <v>0</v>
      </c>
      <c r="I89" s="4">
        <f t="shared" si="6"/>
        <v>0</v>
      </c>
      <c r="J89" s="5">
        <f t="shared" si="7"/>
        <v>0</v>
      </c>
    </row>
    <row r="90" spans="1:10" ht="25.5">
      <c r="A90" s="14">
        <v>86</v>
      </c>
      <c r="B90" s="18" t="str">
        <f>zbiorówka!B90</f>
        <v xml:space="preserve">Szpatułka dwustronna </v>
      </c>
      <c r="C90" s="18" t="str">
        <f>zbiorówka!C90</f>
        <v>Metalowa szpatułka z jednym końcem prostym i z drugim zagiętym.</v>
      </c>
      <c r="D90" s="43">
        <v>0</v>
      </c>
      <c r="E90" s="16">
        <f>zbiorówka!E90</f>
        <v>0</v>
      </c>
      <c r="F90" s="16">
        <f t="shared" si="4"/>
        <v>0</v>
      </c>
      <c r="G90" s="39">
        <f>zbiorówka!G90</f>
        <v>0</v>
      </c>
      <c r="H90" s="17">
        <f t="shared" si="5"/>
        <v>0</v>
      </c>
      <c r="I90" s="4">
        <f t="shared" si="6"/>
        <v>0</v>
      </c>
      <c r="J90" s="5">
        <f t="shared" si="7"/>
        <v>0</v>
      </c>
    </row>
    <row r="91" spans="1:10" ht="25.5">
      <c r="A91" s="14">
        <v>87</v>
      </c>
      <c r="B91" s="18" t="str">
        <f>zbiorówka!B91</f>
        <v xml:space="preserve">Taśma miernicza </v>
      </c>
      <c r="C91" s="18" t="str">
        <f>zbiorówka!C91</f>
        <v>Wysuwana z obudowy o długości 20 m.</v>
      </c>
      <c r="D91" s="43">
        <v>4</v>
      </c>
      <c r="E91" s="16">
        <f>zbiorówka!E91</f>
        <v>0</v>
      </c>
      <c r="F91" s="16">
        <f t="shared" si="4"/>
        <v>0</v>
      </c>
      <c r="G91" s="39">
        <f>zbiorówka!G91</f>
        <v>0</v>
      </c>
      <c r="H91" s="17">
        <f t="shared" si="5"/>
        <v>0</v>
      </c>
      <c r="I91" s="4">
        <f t="shared" si="6"/>
        <v>0</v>
      </c>
      <c r="J91" s="5">
        <f t="shared" si="7"/>
        <v>0</v>
      </c>
    </row>
    <row r="92" spans="1:10" ht="25.5">
      <c r="A92" s="14">
        <v>88</v>
      </c>
      <c r="B92" s="18" t="str">
        <f>zbiorówka!B92</f>
        <v>Termometr z higrometrem</v>
      </c>
      <c r="C92" s="18" t="str">
        <f>zbiorówka!C92</f>
        <v>W trwałej obudowie, umożlwiający pomiar temperatury i wilgotności powietrza. Zakres pomiarowy wilgotności od 10% do 99%, temperatury od -10st. C do 50 st. C.</v>
      </c>
      <c r="D92" s="43">
        <v>2</v>
      </c>
      <c r="E92" s="16">
        <f>zbiorówka!E92</f>
        <v>0</v>
      </c>
      <c r="F92" s="16">
        <f t="shared" si="4"/>
        <v>0</v>
      </c>
      <c r="G92" s="39">
        <f>zbiorówka!G92</f>
        <v>0</v>
      </c>
      <c r="H92" s="17">
        <f t="shared" si="5"/>
        <v>0</v>
      </c>
      <c r="I92" s="4">
        <f t="shared" si="6"/>
        <v>0</v>
      </c>
      <c r="J92" s="5">
        <f t="shared" si="7"/>
        <v>0</v>
      </c>
    </row>
    <row r="93" spans="1:10" ht="25.5">
      <c r="A93" s="14">
        <v>89</v>
      </c>
      <c r="B93" s="18" t="str">
        <f>zbiorówka!B93</f>
        <v>Termometr zaokienny</v>
      </c>
      <c r="C93" s="18" t="str">
        <f>zbiorówka!C93</f>
        <v>W trwałej obudowie z elementem mocującym. Zakres pomiaru temperatury od -40 st. C do +50 st. C.</v>
      </c>
      <c r="D93" s="43">
        <v>1</v>
      </c>
      <c r="E93" s="16">
        <f>zbiorówka!E93</f>
        <v>0</v>
      </c>
      <c r="F93" s="16">
        <f t="shared" si="4"/>
        <v>0</v>
      </c>
      <c r="G93" s="39">
        <f>zbiorówka!G93</f>
        <v>0</v>
      </c>
      <c r="H93" s="17">
        <f t="shared" si="5"/>
        <v>0</v>
      </c>
      <c r="I93" s="4">
        <f t="shared" si="6"/>
        <v>0</v>
      </c>
      <c r="J93" s="5">
        <f t="shared" si="7"/>
        <v>0</v>
      </c>
    </row>
    <row r="94" spans="1:10" ht="63.75">
      <c r="A94" s="14">
        <v>90</v>
      </c>
      <c r="B94" s="18" t="str">
        <f>zbiorówka!B94</f>
        <v>Model układu słonecznego</v>
      </c>
      <c r="C94" s="18" t="str">
        <f>zbiorówka!C94</f>
        <v xml:space="preserve">Model demonstracyjny wykonany z trwałego tworzywa, łatwy do przechowywania, możliwość podwieszenia np. do sufitu lub innego elementu sali dydaktycznej. W zestawie znajdować się będzie 11 brył/piłek prezentujących Słońce, Ziemię, Księżyc i pozostałe planety układu. Najmniejszy z modeli wchodzących w skąd zestawu powinien mieć wielkość 20 cm. Wszystkie elementy powinny odzwierciedlać rzeczywiste różnice w wielkości poszczególnych planet. </v>
      </c>
      <c r="D94" s="43">
        <v>1</v>
      </c>
      <c r="E94" s="16">
        <f>zbiorówka!E94</f>
        <v>0</v>
      </c>
      <c r="F94" s="16">
        <f t="shared" si="4"/>
        <v>0</v>
      </c>
      <c r="G94" s="39">
        <f>zbiorówka!G94</f>
        <v>0</v>
      </c>
      <c r="H94" s="17">
        <f t="shared" si="5"/>
        <v>0</v>
      </c>
      <c r="I94" s="4">
        <f t="shared" si="6"/>
        <v>0</v>
      </c>
      <c r="J94" s="5">
        <f t="shared" si="7"/>
        <v>0</v>
      </c>
    </row>
    <row r="95" spans="1:10" ht="38.25">
      <c r="A95" s="14">
        <v>91</v>
      </c>
      <c r="B95" s="18" t="str">
        <f>zbiorówka!B95</f>
        <v>Przenośna waga elektroniczna</v>
      </c>
      <c r="C95" s="18" t="str">
        <f>zbiorówka!C95</f>
        <v>Przenośna elektroniczna waga tzw. wersja kieszonkowa. W obudowie, skala pomiaru od 0,1 g do 150 g, funkcja tarowania, zasilana bateriami.</v>
      </c>
      <c r="D95" s="43">
        <v>1</v>
      </c>
      <c r="E95" s="16">
        <f>zbiorówka!E95</f>
        <v>0</v>
      </c>
      <c r="F95" s="16">
        <f t="shared" si="4"/>
        <v>0</v>
      </c>
      <c r="G95" s="39">
        <f>zbiorówka!G95</f>
        <v>0</v>
      </c>
      <c r="H95" s="17">
        <f t="shared" si="5"/>
        <v>0</v>
      </c>
      <c r="I95" s="4">
        <f t="shared" si="6"/>
        <v>0</v>
      </c>
      <c r="J95" s="5">
        <f t="shared" si="7"/>
        <v>0</v>
      </c>
    </row>
    <row r="96" spans="1:10" ht="89.25">
      <c r="A96" s="14">
        <v>92</v>
      </c>
      <c r="B96" s="18" t="str">
        <f>zbiorówka!B96</f>
        <v>Zestaw do budowania podstawowych obwodów elektrycznych, szeregowych i równoległych</v>
      </c>
      <c r="C96" s="18" t="str">
        <f>zbiorówka!C96</f>
        <v>Zestaw do prezentacji dla/przez uczniów klas IV - VIII szkół podstawowych.</v>
      </c>
      <c r="D96" s="43">
        <v>4</v>
      </c>
      <c r="E96" s="16">
        <f>zbiorówka!E96</f>
        <v>0</v>
      </c>
      <c r="F96" s="16">
        <f t="shared" si="4"/>
        <v>0</v>
      </c>
      <c r="G96" s="39">
        <f>zbiorówka!G96</f>
        <v>0</v>
      </c>
      <c r="H96" s="17">
        <f t="shared" si="5"/>
        <v>0</v>
      </c>
      <c r="I96" s="4">
        <f t="shared" si="6"/>
        <v>0</v>
      </c>
      <c r="J96" s="5">
        <f t="shared" si="7"/>
        <v>0</v>
      </c>
    </row>
    <row r="97" spans="1:10" ht="38.25">
      <c r="A97" s="14">
        <v>93</v>
      </c>
      <c r="B97" s="18" t="str">
        <f>zbiorówka!B97</f>
        <v xml:space="preserve">Zestaw do badania powietrza </v>
      </c>
      <c r="C97" s="18" t="str">
        <f>zbiorówka!C97</f>
        <v>Przenośny zestaw do badania powietrza atmosferycznego w terenie i w pracowni szkolnej. Zestaw do prezentacji dla/przez uczniów klas IV - VIII szkół podstawowych. Zestaw zapakowany w przenośną walizkę, zawierający karty pracy dla uczniów lub przewodnik dla nauczyciela.</v>
      </c>
      <c r="D97" s="43">
        <v>4</v>
      </c>
      <c r="E97" s="16">
        <f>zbiorówka!E97</f>
        <v>0</v>
      </c>
      <c r="F97" s="16">
        <f t="shared" si="4"/>
        <v>0</v>
      </c>
      <c r="G97" s="39">
        <f>zbiorówka!G97</f>
        <v>0</v>
      </c>
      <c r="H97" s="17">
        <f t="shared" si="5"/>
        <v>0</v>
      </c>
      <c r="I97" s="4">
        <f t="shared" si="6"/>
        <v>0</v>
      </c>
      <c r="J97" s="5">
        <f t="shared" si="7"/>
        <v>0</v>
      </c>
    </row>
    <row r="98" spans="1:10" ht="51">
      <c r="A98" s="14">
        <v>94</v>
      </c>
      <c r="B98" s="18" t="str">
        <f>zbiorówka!B98</f>
        <v>Zestaw zlewek miarowych - 4 szt. w zestawie</v>
      </c>
      <c r="C98" s="18" t="str">
        <f>zbiorówka!C98</f>
        <v>Zlewki borokrzemianowe o pojemności 50 ml.</v>
      </c>
      <c r="D98" s="43">
        <v>0</v>
      </c>
      <c r="E98" s="16">
        <f>zbiorówka!E98</f>
        <v>0</v>
      </c>
      <c r="F98" s="16">
        <f t="shared" si="4"/>
        <v>0</v>
      </c>
      <c r="G98" s="39">
        <f>zbiorówka!G98</f>
        <v>0</v>
      </c>
      <c r="H98" s="17">
        <f t="shared" si="5"/>
        <v>0</v>
      </c>
      <c r="I98" s="4">
        <f t="shared" si="6"/>
        <v>0</v>
      </c>
      <c r="J98" s="5">
        <f t="shared" si="7"/>
        <v>0</v>
      </c>
    </row>
    <row r="99" spans="1:10" ht="25.5">
      <c r="A99" s="14">
        <v>95</v>
      </c>
      <c r="B99" s="18" t="str">
        <f>zbiorówka!B99</f>
        <v>Zlewka-czerpak</v>
      </c>
      <c r="C99" s="18" t="str">
        <f>zbiorówka!C99</f>
        <v>Zlewka wykonana z trwałego tworzywa o pojemności 1000 ml, która może pełnić rolę czerpaka. Do zlewki dołączony zacisk o regulowanym kącie umożlwiający mocowanie na drążku teleskopowym.</v>
      </c>
      <c r="D99" s="43">
        <v>0</v>
      </c>
      <c r="E99" s="16">
        <f>zbiorówka!E99</f>
        <v>0</v>
      </c>
      <c r="F99" s="16">
        <f t="shared" si="4"/>
        <v>0</v>
      </c>
      <c r="G99" s="39">
        <f>zbiorówka!G99</f>
        <v>0</v>
      </c>
      <c r="H99" s="17">
        <f t="shared" si="5"/>
        <v>0</v>
      </c>
      <c r="I99" s="4">
        <f t="shared" si="6"/>
        <v>0</v>
      </c>
      <c r="J99" s="5">
        <f t="shared" si="7"/>
        <v>0</v>
      </c>
    </row>
    <row r="100" spans="1:10" ht="76.5">
      <c r="A100" s="14">
        <v>96</v>
      </c>
      <c r="B100" s="18" t="str">
        <f>zbiorówka!B100</f>
        <v>Zestaw 6 różnych cylindrów wykonanych z metali i ich stopów</v>
      </c>
      <c r="C100" s="18" t="str">
        <f>zbiorówka!C100</f>
        <v>Zestaw 6 cylindrów wykonanych np. z: aluminium, miedzi, ołowiu, mosiądzu, żelaza, cynku. Wszystkie posiadają jednakowy ciężar i średnica walca.</v>
      </c>
      <c r="D100" s="43">
        <v>0</v>
      </c>
      <c r="E100" s="16">
        <f>zbiorówka!E100</f>
        <v>0</v>
      </c>
      <c r="F100" s="16">
        <f t="shared" si="4"/>
        <v>0</v>
      </c>
      <c r="G100" s="39">
        <f>zbiorówka!G100</f>
        <v>0</v>
      </c>
      <c r="H100" s="17">
        <f t="shared" si="5"/>
        <v>0</v>
      </c>
      <c r="I100" s="4">
        <f t="shared" si="6"/>
        <v>0</v>
      </c>
      <c r="J100" s="5">
        <f t="shared" si="7"/>
        <v>0</v>
      </c>
    </row>
    <row r="101" spans="1:10" ht="63.75">
      <c r="A101" s="14">
        <v>97</v>
      </c>
      <c r="B101" s="18" t="str">
        <f>zbiorówka!B101</f>
        <v>Zestaw do demonstracji i doświadczeń z zakresu energii słonecznej</v>
      </c>
      <c r="C101" s="18" t="str">
        <f>zbiorówka!C101</f>
        <v>Zestaw do demonstracji i doświadczeń dla/przez uczniów klas IV - VIII szkół podstawowych umożliwiające realizację zadań z zakresu energii słonecznej, promieniowania cieplnego, działania fotoogniwa, filtrowania światła i inne.</v>
      </c>
      <c r="D101" s="43">
        <v>1</v>
      </c>
      <c r="E101" s="16">
        <f>zbiorówka!E101</f>
        <v>0</v>
      </c>
      <c r="F101" s="16">
        <f t="shared" si="4"/>
        <v>0</v>
      </c>
      <c r="G101" s="39">
        <f>zbiorówka!G101</f>
        <v>0</v>
      </c>
      <c r="H101" s="17">
        <f t="shared" si="5"/>
        <v>0</v>
      </c>
      <c r="I101" s="4">
        <f t="shared" si="6"/>
        <v>0</v>
      </c>
      <c r="J101" s="5">
        <f t="shared" si="7"/>
        <v>0</v>
      </c>
    </row>
    <row r="102" spans="1:10" ht="76.5">
      <c r="A102" s="14">
        <v>98</v>
      </c>
      <c r="B102" s="18" t="str">
        <f>zbiorówka!B102</f>
        <v>Zestaw do demonstracji i doświadczeń z zakresu przewodnictwa cieplnego</v>
      </c>
      <c r="C102" s="18" t="str">
        <f>zbiorówka!C102</f>
        <v>Zestaw do demonstracji i doświadczeń dla/przez uczniów klas IV - VIII szkół podstawowych umożliwiające realizację zadań z zakresu przewodnictwa cieplnego.</v>
      </c>
      <c r="D102" s="43">
        <v>1</v>
      </c>
      <c r="E102" s="16">
        <f>zbiorówka!E102</f>
        <v>0</v>
      </c>
      <c r="F102" s="16">
        <f t="shared" si="4"/>
        <v>0</v>
      </c>
      <c r="G102" s="39">
        <f>zbiorówka!G102</f>
        <v>0</v>
      </c>
      <c r="H102" s="17">
        <f t="shared" si="5"/>
        <v>0</v>
      </c>
      <c r="I102" s="4">
        <f t="shared" si="6"/>
        <v>0</v>
      </c>
      <c r="J102" s="5">
        <f t="shared" si="7"/>
        <v>0</v>
      </c>
    </row>
    <row r="103" spans="1:10" ht="63.75">
      <c r="A103" s="14">
        <v>99</v>
      </c>
      <c r="B103" s="18" t="str">
        <f>zbiorówka!B103</f>
        <v>Zestaw do demonstracji i doświadczeń z zakresu elektrostatyki</v>
      </c>
      <c r="C103" s="18" t="str">
        <f>zbiorówka!C103</f>
        <v>Zestaw do demonstracji i doświadczeń dla/przez uczniów klas IV - VIII szkół podstawowych umożliwiające realizację zadań z zakresu elektrostatyki.</v>
      </c>
      <c r="D103" s="43">
        <v>1</v>
      </c>
      <c r="E103" s="16">
        <f>zbiorówka!E103</f>
        <v>0</v>
      </c>
      <c r="F103" s="16">
        <f t="shared" si="4"/>
        <v>0</v>
      </c>
      <c r="G103" s="39">
        <f>zbiorówka!G103</f>
        <v>0</v>
      </c>
      <c r="H103" s="17">
        <f t="shared" si="5"/>
        <v>0</v>
      </c>
      <c r="I103" s="4">
        <f t="shared" si="6"/>
        <v>0</v>
      </c>
      <c r="J103" s="5">
        <f t="shared" si="7"/>
        <v>0</v>
      </c>
    </row>
    <row r="104" spans="1:10" ht="77.25" thickBot="1">
      <c r="A104" s="31">
        <v>100</v>
      </c>
      <c r="B104" s="32" t="str">
        <f>zbiorówka!B104</f>
        <v>Zestaw do demonstracji i doświadczeń z zakresu zjawisk optycznych</v>
      </c>
      <c r="C104" s="32" t="str">
        <f>zbiorówka!C104</f>
        <v>Zestaw do demonstracji i doświadczeń dla/przez uczniów klas IV - VIII szkół podstawowych umożliwiające realizację zadań z zakresu zjawisk optycznych.</v>
      </c>
      <c r="D104" s="44">
        <v>6</v>
      </c>
      <c r="E104" s="40">
        <f>zbiorówka!E104</f>
        <v>0</v>
      </c>
      <c r="F104" s="40">
        <f t="shared" si="4"/>
        <v>0</v>
      </c>
      <c r="G104" s="39">
        <f>zbiorówka!G104</f>
        <v>0</v>
      </c>
      <c r="H104" s="36">
        <f t="shared" si="5"/>
        <v>0</v>
      </c>
      <c r="I104" s="34">
        <f t="shared" si="6"/>
        <v>0</v>
      </c>
      <c r="J104" s="37">
        <f t="shared" si="7"/>
        <v>0</v>
      </c>
    </row>
    <row r="105" spans="1:10">
      <c r="F105" s="19">
        <f>SUM(F5:F104)</f>
        <v>0</v>
      </c>
      <c r="H105" s="19">
        <f>SUM(H5:H104)</f>
        <v>0</v>
      </c>
      <c r="J105" s="19">
        <f>SUM(J5:J104)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zbiorówka</vt:lpstr>
      <vt:lpstr>SP 63</vt:lpstr>
      <vt:lpstr>SP 108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Katarzyna Wolicka</cp:lastModifiedBy>
  <cp:lastPrinted>2019-10-08T11:46:08Z</cp:lastPrinted>
  <dcterms:created xsi:type="dcterms:W3CDTF">2019-09-23T16:45:27Z</dcterms:created>
  <dcterms:modified xsi:type="dcterms:W3CDTF">2019-12-09T08:36:12Z</dcterms:modified>
</cp:coreProperties>
</file>