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45" windowWidth="19830" windowHeight="10830" tabRatio="782" activeTab="9"/>
  </bookViews>
  <sheets>
    <sheet name="zbiorówka" sheetId="1" r:id="rId1"/>
    <sheet name="LO I" sheetId="4" r:id="rId2"/>
    <sheet name="LO IV" sheetId="29" r:id="rId3"/>
    <sheet name="LO VI" sheetId="6" r:id="rId4"/>
    <sheet name="LO XII" sheetId="5" r:id="rId5"/>
    <sheet name="LO XVII" sheetId="7" r:id="rId6"/>
    <sheet name="T 3" sheetId="8" r:id="rId7"/>
    <sheet name="ZSEO" sheetId="10" r:id="rId8"/>
    <sheet name="T 12" sheetId="11" r:id="rId9"/>
    <sheet name="T 15" sheetId="12" r:id="rId10"/>
  </sheets>
  <calcPr calcId="145621"/>
</workbook>
</file>

<file path=xl/calcChain.xml><?xml version="1.0" encoding="utf-8"?>
<calcChain xmlns="http://schemas.openxmlformats.org/spreadsheetml/2006/main">
  <c r="C7" i="8" l="1"/>
  <c r="B29" i="4" l="1"/>
  <c r="E5" i="10" l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D42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5" i="1"/>
  <c r="G6" i="29" l="1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5" i="29"/>
  <c r="G5" i="6"/>
  <c r="G5" i="5"/>
  <c r="G5" i="7"/>
  <c r="G5" i="8"/>
  <c r="G5" i="10"/>
  <c r="G5" i="11"/>
  <c r="G5" i="12"/>
  <c r="G5" i="4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6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5" i="29"/>
  <c r="C5" i="6"/>
  <c r="C5" i="5"/>
  <c r="C5" i="7"/>
  <c r="C5" i="8"/>
  <c r="C5" i="10"/>
  <c r="C5" i="11"/>
  <c r="C5" i="12"/>
  <c r="C5" i="4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5" i="29"/>
  <c r="B5" i="6"/>
  <c r="B5" i="5"/>
  <c r="B5" i="7"/>
  <c r="B5" i="8"/>
  <c r="B5" i="10"/>
  <c r="B5" i="11"/>
  <c r="B5" i="12"/>
  <c r="B5" i="4"/>
  <c r="E6" i="4"/>
  <c r="E7" i="4"/>
  <c r="F7" i="4" s="1"/>
  <c r="E8" i="4"/>
  <c r="E9" i="4"/>
  <c r="F9" i="4" s="1"/>
  <c r="E10" i="4"/>
  <c r="E11" i="4"/>
  <c r="F11" i="4" s="1"/>
  <c r="E12" i="4"/>
  <c r="E13" i="4"/>
  <c r="F13" i="4" s="1"/>
  <c r="E14" i="4"/>
  <c r="E15" i="4"/>
  <c r="F15" i="4" s="1"/>
  <c r="E16" i="4"/>
  <c r="E17" i="4"/>
  <c r="F17" i="4" s="1"/>
  <c r="E18" i="4"/>
  <c r="E19" i="4"/>
  <c r="F19" i="4" s="1"/>
  <c r="E20" i="4"/>
  <c r="E21" i="4"/>
  <c r="F21" i="4" s="1"/>
  <c r="E22" i="4"/>
  <c r="E23" i="4"/>
  <c r="F23" i="4" s="1"/>
  <c r="E24" i="4"/>
  <c r="E25" i="4"/>
  <c r="F25" i="4" s="1"/>
  <c r="E26" i="4"/>
  <c r="E27" i="4"/>
  <c r="F27" i="4" s="1"/>
  <c r="E28" i="4"/>
  <c r="E29" i="4"/>
  <c r="F29" i="4" s="1"/>
  <c r="E30" i="4"/>
  <c r="E31" i="4"/>
  <c r="F31" i="4" s="1"/>
  <c r="E32" i="4"/>
  <c r="F32" i="4" s="1"/>
  <c r="E33" i="4"/>
  <c r="E34" i="4"/>
  <c r="E35" i="4"/>
  <c r="F35" i="4" s="1"/>
  <c r="E36" i="4"/>
  <c r="F36" i="4" s="1"/>
  <c r="E37" i="4"/>
  <c r="E38" i="4"/>
  <c r="E39" i="4"/>
  <c r="F39" i="4" s="1"/>
  <c r="E40" i="4"/>
  <c r="F40" i="4" s="1"/>
  <c r="E41" i="4"/>
  <c r="E42" i="4"/>
  <c r="E6" i="29"/>
  <c r="F6" i="29" s="1"/>
  <c r="E7" i="29"/>
  <c r="F7" i="29" s="1"/>
  <c r="E8" i="29"/>
  <c r="E9" i="29"/>
  <c r="F9" i="29" s="1"/>
  <c r="E10" i="29"/>
  <c r="E11" i="29"/>
  <c r="F11" i="29" s="1"/>
  <c r="E12" i="29"/>
  <c r="E13" i="29"/>
  <c r="F13" i="29" s="1"/>
  <c r="E14" i="29"/>
  <c r="F14" i="29" s="1"/>
  <c r="E15" i="29"/>
  <c r="F15" i="29" s="1"/>
  <c r="E16" i="29"/>
  <c r="I16" i="29" s="1"/>
  <c r="J16" i="29" s="1"/>
  <c r="E17" i="29"/>
  <c r="F17" i="29" s="1"/>
  <c r="E18" i="29"/>
  <c r="F18" i="29" s="1"/>
  <c r="E19" i="29"/>
  <c r="E20" i="29"/>
  <c r="F20" i="29" s="1"/>
  <c r="E21" i="29"/>
  <c r="F21" i="29" s="1"/>
  <c r="E22" i="29"/>
  <c r="F22" i="29" s="1"/>
  <c r="E23" i="29"/>
  <c r="E24" i="29"/>
  <c r="I24" i="29" s="1"/>
  <c r="J24" i="29" s="1"/>
  <c r="E25" i="29"/>
  <c r="F25" i="29" s="1"/>
  <c r="E26" i="29"/>
  <c r="E27" i="29"/>
  <c r="F27" i="29" s="1"/>
  <c r="E28" i="29"/>
  <c r="E29" i="29"/>
  <c r="F29" i="29" s="1"/>
  <c r="E30" i="29"/>
  <c r="F30" i="29" s="1"/>
  <c r="E31" i="29"/>
  <c r="E32" i="29"/>
  <c r="I32" i="29" s="1"/>
  <c r="J32" i="29" s="1"/>
  <c r="E33" i="29"/>
  <c r="I33" i="29" s="1"/>
  <c r="J33" i="29" s="1"/>
  <c r="E34" i="29"/>
  <c r="E35" i="29"/>
  <c r="F35" i="29" s="1"/>
  <c r="I35" i="29"/>
  <c r="J35" i="29" s="1"/>
  <c r="E36" i="29"/>
  <c r="I36" i="29" s="1"/>
  <c r="J36" i="29" s="1"/>
  <c r="E37" i="29"/>
  <c r="I37" i="29" s="1"/>
  <c r="J37" i="29" s="1"/>
  <c r="E38" i="29"/>
  <c r="F38" i="29" s="1"/>
  <c r="E39" i="29"/>
  <c r="F39" i="29" s="1"/>
  <c r="E40" i="29"/>
  <c r="I40" i="29" s="1"/>
  <c r="J40" i="29" s="1"/>
  <c r="E41" i="29"/>
  <c r="I41" i="29" s="1"/>
  <c r="J41" i="29" s="1"/>
  <c r="E42" i="29"/>
  <c r="I42" i="29" s="1"/>
  <c r="J42" i="29" s="1"/>
  <c r="E6" i="6"/>
  <c r="I6" i="6" s="1"/>
  <c r="J6" i="6" s="1"/>
  <c r="E7" i="6"/>
  <c r="E8" i="6"/>
  <c r="E9" i="6"/>
  <c r="I9" i="6" s="1"/>
  <c r="J9" i="6" s="1"/>
  <c r="E10" i="6"/>
  <c r="E11" i="6"/>
  <c r="F11" i="6" s="1"/>
  <c r="E12" i="6"/>
  <c r="I12" i="6" s="1"/>
  <c r="J12" i="6" s="1"/>
  <c r="E13" i="6"/>
  <c r="E14" i="6"/>
  <c r="I14" i="6" s="1"/>
  <c r="J14" i="6" s="1"/>
  <c r="E15" i="6"/>
  <c r="E16" i="6"/>
  <c r="F16" i="6" s="1"/>
  <c r="E17" i="6"/>
  <c r="I17" i="6" s="1"/>
  <c r="J17" i="6" s="1"/>
  <c r="E18" i="6"/>
  <c r="E19" i="6"/>
  <c r="F19" i="6" s="1"/>
  <c r="E20" i="6"/>
  <c r="I20" i="6" s="1"/>
  <c r="J20" i="6" s="1"/>
  <c r="E21" i="6"/>
  <c r="E22" i="6"/>
  <c r="I22" i="6" s="1"/>
  <c r="J22" i="6" s="1"/>
  <c r="E23" i="6"/>
  <c r="E24" i="6"/>
  <c r="F24" i="6" s="1"/>
  <c r="E25" i="6"/>
  <c r="I25" i="6" s="1"/>
  <c r="J25" i="6" s="1"/>
  <c r="E26" i="6"/>
  <c r="E27" i="6"/>
  <c r="F27" i="6" s="1"/>
  <c r="E28" i="6"/>
  <c r="I28" i="6" s="1"/>
  <c r="J28" i="6" s="1"/>
  <c r="E29" i="6"/>
  <c r="E30" i="6"/>
  <c r="I30" i="6" s="1"/>
  <c r="J30" i="6" s="1"/>
  <c r="E31" i="6"/>
  <c r="I31" i="6" s="1"/>
  <c r="J31" i="6" s="1"/>
  <c r="E32" i="6"/>
  <c r="F32" i="6" s="1"/>
  <c r="E33" i="6"/>
  <c r="F33" i="6" s="1"/>
  <c r="E34" i="6"/>
  <c r="F34" i="6" s="1"/>
  <c r="E35" i="6"/>
  <c r="I35" i="6" s="1"/>
  <c r="J35" i="6" s="1"/>
  <c r="E36" i="6"/>
  <c r="E37" i="6"/>
  <c r="F37" i="6" s="1"/>
  <c r="E38" i="6"/>
  <c r="I38" i="6" s="1"/>
  <c r="J38" i="6" s="1"/>
  <c r="E39" i="6"/>
  <c r="F39" i="6" s="1"/>
  <c r="E40" i="6"/>
  <c r="I40" i="6" s="1"/>
  <c r="J40" i="6" s="1"/>
  <c r="E41" i="6"/>
  <c r="F41" i="6" s="1"/>
  <c r="E42" i="6"/>
  <c r="I42" i="6" s="1"/>
  <c r="J42" i="6" s="1"/>
  <c r="E6" i="5"/>
  <c r="I6" i="5" s="1"/>
  <c r="J6" i="5" s="1"/>
  <c r="E7" i="5"/>
  <c r="F7" i="5" s="1"/>
  <c r="E8" i="5"/>
  <c r="I8" i="5" s="1"/>
  <c r="J8" i="5" s="1"/>
  <c r="E9" i="5"/>
  <c r="E10" i="5"/>
  <c r="I10" i="5" s="1"/>
  <c r="J10" i="5" s="1"/>
  <c r="E11" i="5"/>
  <c r="F11" i="5" s="1"/>
  <c r="E12" i="5"/>
  <c r="I12" i="5" s="1"/>
  <c r="J12" i="5" s="1"/>
  <c r="E13" i="5"/>
  <c r="F13" i="5" s="1"/>
  <c r="E14" i="5"/>
  <c r="I14" i="5" s="1"/>
  <c r="J14" i="5" s="1"/>
  <c r="E15" i="5"/>
  <c r="E16" i="5"/>
  <c r="E17" i="5"/>
  <c r="F17" i="5" s="1"/>
  <c r="E18" i="5"/>
  <c r="F18" i="5" s="1"/>
  <c r="E19" i="5"/>
  <c r="E20" i="5"/>
  <c r="F20" i="5" s="1"/>
  <c r="E21" i="5"/>
  <c r="E22" i="5"/>
  <c r="F22" i="5" s="1"/>
  <c r="E23" i="5"/>
  <c r="E24" i="5"/>
  <c r="F24" i="5" s="1"/>
  <c r="E25" i="5"/>
  <c r="E26" i="5"/>
  <c r="F26" i="5" s="1"/>
  <c r="E27" i="5"/>
  <c r="E28" i="5"/>
  <c r="F28" i="5" s="1"/>
  <c r="E29" i="5"/>
  <c r="E30" i="5"/>
  <c r="F30" i="5" s="1"/>
  <c r="E31" i="5"/>
  <c r="E32" i="5"/>
  <c r="F32" i="5" s="1"/>
  <c r="E33" i="5"/>
  <c r="E34" i="5"/>
  <c r="F34" i="5" s="1"/>
  <c r="E35" i="5"/>
  <c r="E36" i="5"/>
  <c r="F36" i="5" s="1"/>
  <c r="E37" i="5"/>
  <c r="E38" i="5"/>
  <c r="F38" i="5" s="1"/>
  <c r="E39" i="5"/>
  <c r="E40" i="5"/>
  <c r="F40" i="5" s="1"/>
  <c r="E41" i="5"/>
  <c r="E42" i="5"/>
  <c r="F42" i="5" s="1"/>
  <c r="E6" i="7"/>
  <c r="F6" i="7" s="1"/>
  <c r="E7" i="7"/>
  <c r="I7" i="7" s="1"/>
  <c r="J7" i="7" s="1"/>
  <c r="E8" i="7"/>
  <c r="F8" i="7" s="1"/>
  <c r="E9" i="7"/>
  <c r="I9" i="7" s="1"/>
  <c r="J9" i="7" s="1"/>
  <c r="E10" i="7"/>
  <c r="F10" i="7" s="1"/>
  <c r="E11" i="7"/>
  <c r="I11" i="7" s="1"/>
  <c r="J11" i="7" s="1"/>
  <c r="E12" i="7"/>
  <c r="F12" i="7" s="1"/>
  <c r="E13" i="7"/>
  <c r="I13" i="7" s="1"/>
  <c r="J13" i="7" s="1"/>
  <c r="E14" i="7"/>
  <c r="F14" i="7" s="1"/>
  <c r="E15" i="7"/>
  <c r="I15" i="7" s="1"/>
  <c r="J15" i="7" s="1"/>
  <c r="E16" i="7"/>
  <c r="F16" i="7" s="1"/>
  <c r="E17" i="7"/>
  <c r="I17" i="7" s="1"/>
  <c r="J17" i="7" s="1"/>
  <c r="E18" i="7"/>
  <c r="F18" i="7" s="1"/>
  <c r="E19" i="7"/>
  <c r="E20" i="7"/>
  <c r="F20" i="7" s="1"/>
  <c r="E21" i="7"/>
  <c r="I21" i="7" s="1"/>
  <c r="J21" i="7" s="1"/>
  <c r="E22" i="7"/>
  <c r="F22" i="7" s="1"/>
  <c r="E23" i="7"/>
  <c r="I23" i="7" s="1"/>
  <c r="J23" i="7" s="1"/>
  <c r="E24" i="7"/>
  <c r="F24" i="7" s="1"/>
  <c r="E25" i="7"/>
  <c r="F25" i="7" s="1"/>
  <c r="E26" i="7"/>
  <c r="F26" i="7" s="1"/>
  <c r="E27" i="7"/>
  <c r="I27" i="7" s="1"/>
  <c r="J27" i="7" s="1"/>
  <c r="E28" i="7"/>
  <c r="F28" i="7" s="1"/>
  <c r="E29" i="7"/>
  <c r="I29" i="7" s="1"/>
  <c r="J29" i="7" s="1"/>
  <c r="E30" i="7"/>
  <c r="I30" i="7" s="1"/>
  <c r="J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I36" i="7" s="1"/>
  <c r="J36" i="7" s="1"/>
  <c r="E37" i="7"/>
  <c r="I37" i="7" s="1"/>
  <c r="J37" i="7" s="1"/>
  <c r="E38" i="7"/>
  <c r="I38" i="7" s="1"/>
  <c r="J38" i="7" s="1"/>
  <c r="E39" i="7"/>
  <c r="F39" i="7" s="1"/>
  <c r="E40" i="7"/>
  <c r="F40" i="7" s="1"/>
  <c r="E41" i="7"/>
  <c r="F41" i="7" s="1"/>
  <c r="E42" i="7"/>
  <c r="I42" i="7" s="1"/>
  <c r="J42" i="7" s="1"/>
  <c r="E6" i="8"/>
  <c r="E7" i="8"/>
  <c r="F7" i="8" s="1"/>
  <c r="E8" i="8"/>
  <c r="E9" i="8"/>
  <c r="F9" i="8" s="1"/>
  <c r="E10" i="8"/>
  <c r="I10" i="8" s="1"/>
  <c r="J10" i="8" s="1"/>
  <c r="E11" i="8"/>
  <c r="I11" i="8" s="1"/>
  <c r="J11" i="8" s="1"/>
  <c r="E12" i="8"/>
  <c r="F12" i="8" s="1"/>
  <c r="E13" i="8"/>
  <c r="F13" i="8" s="1"/>
  <c r="E14" i="8"/>
  <c r="I14" i="8" s="1"/>
  <c r="J14" i="8" s="1"/>
  <c r="E15" i="8"/>
  <c r="I15" i="8" s="1"/>
  <c r="J15" i="8" s="1"/>
  <c r="E16" i="8"/>
  <c r="F16" i="8" s="1"/>
  <c r="E17" i="8"/>
  <c r="F17" i="8" s="1"/>
  <c r="E18" i="8"/>
  <c r="F18" i="8" s="1"/>
  <c r="E19" i="8"/>
  <c r="E20" i="8"/>
  <c r="I20" i="8" s="1"/>
  <c r="J20" i="8" s="1"/>
  <c r="E21" i="8"/>
  <c r="I21" i="8" s="1"/>
  <c r="J21" i="8" s="1"/>
  <c r="E22" i="8"/>
  <c r="F22" i="8" s="1"/>
  <c r="E23" i="8"/>
  <c r="I23" i="8" s="1"/>
  <c r="J23" i="8" s="1"/>
  <c r="E24" i="8"/>
  <c r="F24" i="8" s="1"/>
  <c r="E25" i="8"/>
  <c r="F25" i="8" s="1"/>
  <c r="E26" i="8"/>
  <c r="I26" i="8" s="1"/>
  <c r="J26" i="8" s="1"/>
  <c r="E27" i="8"/>
  <c r="I27" i="8" s="1"/>
  <c r="J27" i="8" s="1"/>
  <c r="E28" i="8"/>
  <c r="F28" i="8" s="1"/>
  <c r="E29" i="8"/>
  <c r="I29" i="8" s="1"/>
  <c r="J29" i="8" s="1"/>
  <c r="E30" i="8"/>
  <c r="I30" i="8" s="1"/>
  <c r="J30" i="8" s="1"/>
  <c r="E31" i="8"/>
  <c r="F31" i="8" s="1"/>
  <c r="E32" i="8"/>
  <c r="F32" i="8" s="1"/>
  <c r="E33" i="8"/>
  <c r="I33" i="8" s="1"/>
  <c r="J33" i="8" s="1"/>
  <c r="E34" i="8"/>
  <c r="I34" i="8" s="1"/>
  <c r="J34" i="8" s="1"/>
  <c r="E35" i="8"/>
  <c r="F35" i="8" s="1"/>
  <c r="E36" i="8"/>
  <c r="I36" i="8" s="1"/>
  <c r="J36" i="8" s="1"/>
  <c r="E37" i="8"/>
  <c r="I37" i="8" s="1"/>
  <c r="J37" i="8" s="1"/>
  <c r="E38" i="8"/>
  <c r="F38" i="8" s="1"/>
  <c r="E39" i="8"/>
  <c r="F39" i="8" s="1"/>
  <c r="E40" i="8"/>
  <c r="I40" i="8" s="1"/>
  <c r="J40" i="8" s="1"/>
  <c r="E41" i="8"/>
  <c r="I41" i="8" s="1"/>
  <c r="J41" i="8" s="1"/>
  <c r="E42" i="8"/>
  <c r="F42" i="8" s="1"/>
  <c r="I6" i="10"/>
  <c r="J6" i="10" s="1"/>
  <c r="I7" i="10"/>
  <c r="J7" i="10" s="1"/>
  <c r="I8" i="10"/>
  <c r="J8" i="10" s="1"/>
  <c r="I9" i="10"/>
  <c r="J9" i="10" s="1"/>
  <c r="I10" i="10"/>
  <c r="J10" i="10" s="1"/>
  <c r="F11" i="10"/>
  <c r="F12" i="10"/>
  <c r="I16" i="10"/>
  <c r="J16" i="10" s="1"/>
  <c r="I19" i="10"/>
  <c r="J19" i="10" s="1"/>
  <c r="F20" i="10"/>
  <c r="F21" i="10"/>
  <c r="I24" i="10"/>
  <c r="J24" i="10" s="1"/>
  <c r="I25" i="10"/>
  <c r="J25" i="10" s="1"/>
  <c r="I26" i="10"/>
  <c r="J26" i="10" s="1"/>
  <c r="I27" i="10"/>
  <c r="J27" i="10" s="1"/>
  <c r="F28" i="10"/>
  <c r="I30" i="10"/>
  <c r="J30" i="10" s="1"/>
  <c r="I32" i="10"/>
  <c r="J32" i="10" s="1"/>
  <c r="I35" i="10"/>
  <c r="J35" i="10" s="1"/>
  <c r="I36" i="10"/>
  <c r="J36" i="10" s="1"/>
  <c r="F37" i="10"/>
  <c r="I40" i="10"/>
  <c r="J40" i="10" s="1"/>
  <c r="I41" i="10"/>
  <c r="J41" i="10" s="1"/>
  <c r="I42" i="10"/>
  <c r="J42" i="10" s="1"/>
  <c r="E6" i="11"/>
  <c r="E7" i="11"/>
  <c r="I7" i="11" s="1"/>
  <c r="J7" i="11" s="1"/>
  <c r="E8" i="11"/>
  <c r="F8" i="11" s="1"/>
  <c r="E9" i="11"/>
  <c r="F9" i="11" s="1"/>
  <c r="E10" i="11"/>
  <c r="E11" i="11"/>
  <c r="E12" i="11"/>
  <c r="I12" i="11" s="1"/>
  <c r="J12" i="11" s="1"/>
  <c r="E13" i="11"/>
  <c r="I13" i="11" s="1"/>
  <c r="J13" i="11" s="1"/>
  <c r="E14" i="11"/>
  <c r="F14" i="11" s="1"/>
  <c r="E15" i="11"/>
  <c r="I15" i="11" s="1"/>
  <c r="J15" i="11" s="1"/>
  <c r="E16" i="11"/>
  <c r="E17" i="11"/>
  <c r="I17" i="11" s="1"/>
  <c r="J17" i="11" s="1"/>
  <c r="E18" i="11"/>
  <c r="F18" i="11" s="1"/>
  <c r="E19" i="11"/>
  <c r="I19" i="11" s="1"/>
  <c r="J19" i="11" s="1"/>
  <c r="E20" i="11"/>
  <c r="F20" i="11" s="1"/>
  <c r="E21" i="11"/>
  <c r="E22" i="11"/>
  <c r="I22" i="11" s="1"/>
  <c r="J22" i="11" s="1"/>
  <c r="E23" i="11"/>
  <c r="I23" i="11" s="1"/>
  <c r="J23" i="11" s="1"/>
  <c r="E24" i="11"/>
  <c r="F24" i="11" s="1"/>
  <c r="E25" i="11"/>
  <c r="F25" i="11" s="1"/>
  <c r="E26" i="11"/>
  <c r="F26" i="11" s="1"/>
  <c r="E27" i="11"/>
  <c r="F27" i="11" s="1"/>
  <c r="E28" i="11"/>
  <c r="I28" i="11" s="1"/>
  <c r="J28" i="11" s="1"/>
  <c r="E29" i="11"/>
  <c r="F29" i="11" s="1"/>
  <c r="E30" i="11"/>
  <c r="F30" i="11" s="1"/>
  <c r="E31" i="11"/>
  <c r="I31" i="11" s="1"/>
  <c r="J31" i="11" s="1"/>
  <c r="E32" i="11"/>
  <c r="F32" i="11" s="1"/>
  <c r="E33" i="11"/>
  <c r="F33" i="11" s="1"/>
  <c r="E34" i="11"/>
  <c r="F34" i="11" s="1"/>
  <c r="E35" i="11"/>
  <c r="F35" i="11" s="1"/>
  <c r="E36" i="11"/>
  <c r="I36" i="11" s="1"/>
  <c r="J36" i="11" s="1"/>
  <c r="E37" i="11"/>
  <c r="I37" i="11" s="1"/>
  <c r="J37" i="11" s="1"/>
  <c r="E38" i="11"/>
  <c r="F38" i="11" s="1"/>
  <c r="E39" i="11"/>
  <c r="F39" i="11" s="1"/>
  <c r="E40" i="11"/>
  <c r="F40" i="11" s="1"/>
  <c r="E41" i="11"/>
  <c r="I41" i="11" s="1"/>
  <c r="J41" i="11" s="1"/>
  <c r="E42" i="11"/>
  <c r="F42" i="11" s="1"/>
  <c r="E6" i="12"/>
  <c r="F6" i="12" s="1"/>
  <c r="E7" i="12"/>
  <c r="F7" i="12" s="1"/>
  <c r="E8" i="12"/>
  <c r="I8" i="12" s="1"/>
  <c r="J8" i="12" s="1"/>
  <c r="E9" i="12"/>
  <c r="F9" i="12" s="1"/>
  <c r="E10" i="12"/>
  <c r="F10" i="12" s="1"/>
  <c r="E11" i="12"/>
  <c r="F11" i="12" s="1"/>
  <c r="E12" i="12"/>
  <c r="F12" i="12" s="1"/>
  <c r="E13" i="12"/>
  <c r="F13" i="12" s="1"/>
  <c r="E14" i="12"/>
  <c r="F14" i="12" s="1"/>
  <c r="E15" i="12"/>
  <c r="I15" i="12" s="1"/>
  <c r="J15" i="12" s="1"/>
  <c r="E16" i="12"/>
  <c r="I16" i="12" s="1"/>
  <c r="J16" i="12" s="1"/>
  <c r="E17" i="12"/>
  <c r="F17" i="12" s="1"/>
  <c r="E18" i="12"/>
  <c r="I18" i="12" s="1"/>
  <c r="J18" i="12" s="1"/>
  <c r="E19" i="12"/>
  <c r="F19" i="12" s="1"/>
  <c r="E20" i="12"/>
  <c r="F20" i="12" s="1"/>
  <c r="E21" i="12"/>
  <c r="I21" i="12" s="1"/>
  <c r="J21" i="12" s="1"/>
  <c r="E22" i="12"/>
  <c r="F22" i="12" s="1"/>
  <c r="E23" i="12"/>
  <c r="F23" i="12" s="1"/>
  <c r="E24" i="12"/>
  <c r="F24" i="12" s="1"/>
  <c r="E25" i="12"/>
  <c r="F25" i="12" s="1"/>
  <c r="E26" i="12"/>
  <c r="I26" i="12" s="1"/>
  <c r="J26" i="12" s="1"/>
  <c r="E27" i="12"/>
  <c r="F27" i="12" s="1"/>
  <c r="E28" i="12"/>
  <c r="F28" i="12" s="1"/>
  <c r="E29" i="12"/>
  <c r="I29" i="12" s="1"/>
  <c r="J29" i="12" s="1"/>
  <c r="E30" i="12"/>
  <c r="F30" i="12" s="1"/>
  <c r="E31" i="12"/>
  <c r="I31" i="12" s="1"/>
  <c r="J31" i="12" s="1"/>
  <c r="E32" i="12"/>
  <c r="F32" i="12" s="1"/>
  <c r="E33" i="12"/>
  <c r="I33" i="12" s="1"/>
  <c r="J33" i="12" s="1"/>
  <c r="E34" i="12"/>
  <c r="F34" i="12" s="1"/>
  <c r="E35" i="12"/>
  <c r="E36" i="12"/>
  <c r="F36" i="12" s="1"/>
  <c r="E37" i="12"/>
  <c r="E38" i="12"/>
  <c r="F38" i="12" s="1"/>
  <c r="E39" i="12"/>
  <c r="F39" i="12" s="1"/>
  <c r="E40" i="12"/>
  <c r="F40" i="12" s="1"/>
  <c r="E41" i="12"/>
  <c r="F41" i="12" s="1"/>
  <c r="E42" i="12"/>
  <c r="F42" i="12" s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I38" i="1"/>
  <c r="F39" i="1"/>
  <c r="I39" i="1"/>
  <c r="F40" i="1"/>
  <c r="I40" i="1"/>
  <c r="F41" i="1"/>
  <c r="I41" i="1"/>
  <c r="I42" i="1"/>
  <c r="F31" i="6" l="1"/>
  <c r="F16" i="29"/>
  <c r="I13" i="29"/>
  <c r="J13" i="29" s="1"/>
  <c r="H13" i="29" s="1"/>
  <c r="I6" i="29"/>
  <c r="J6" i="29" s="1"/>
  <c r="H6" i="29" s="1"/>
  <c r="I27" i="12"/>
  <c r="J27" i="12" s="1"/>
  <c r="J7" i="1"/>
  <c r="H7" i="1" s="1"/>
  <c r="F15" i="11"/>
  <c r="F29" i="8"/>
  <c r="F26" i="8"/>
  <c r="F15" i="8"/>
  <c r="I31" i="7"/>
  <c r="J31" i="7" s="1"/>
  <c r="F29" i="12"/>
  <c r="F16" i="12"/>
  <c r="J24" i="1"/>
  <c r="F18" i="12"/>
  <c r="I20" i="11"/>
  <c r="J20" i="11" s="1"/>
  <c r="I31" i="8"/>
  <c r="J31" i="8" s="1"/>
  <c r="F33" i="12"/>
  <c r="I21" i="10"/>
  <c r="J21" i="10" s="1"/>
  <c r="H21" i="10" s="1"/>
  <c r="F10" i="10"/>
  <c r="F7" i="10"/>
  <c r="F40" i="8"/>
  <c r="F37" i="8"/>
  <c r="F9" i="6"/>
  <c r="I38" i="12"/>
  <c r="J38" i="12" s="1"/>
  <c r="H38" i="12" s="1"/>
  <c r="I39" i="11"/>
  <c r="J39" i="11" s="1"/>
  <c r="F36" i="11"/>
  <c r="F36" i="8"/>
  <c r="F33" i="8"/>
  <c r="I39" i="7"/>
  <c r="J39" i="7" s="1"/>
  <c r="F36" i="7"/>
  <c r="I33" i="7"/>
  <c r="J33" i="7" s="1"/>
  <c r="H33" i="7" s="1"/>
  <c r="I37" i="6"/>
  <c r="J37" i="6" s="1"/>
  <c r="I40" i="4"/>
  <c r="J40" i="4" s="1"/>
  <c r="H40" i="4" s="1"/>
  <c r="J21" i="1"/>
  <c r="I22" i="12"/>
  <c r="J22" i="12" s="1"/>
  <c r="H22" i="12" s="1"/>
  <c r="F28" i="11"/>
  <c r="F19" i="11"/>
  <c r="H19" i="11" s="1"/>
  <c r="I13" i="8"/>
  <c r="J13" i="8" s="1"/>
  <c r="H13" i="8" s="1"/>
  <c r="I39" i="12"/>
  <c r="J39" i="12" s="1"/>
  <c r="F17" i="6"/>
  <c r="J41" i="1"/>
  <c r="H41" i="1" s="1"/>
  <c r="J37" i="1"/>
  <c r="H37" i="1" s="1"/>
  <c r="I34" i="12"/>
  <c r="J34" i="12" s="1"/>
  <c r="H34" i="12" s="1"/>
  <c r="F15" i="12"/>
  <c r="H15" i="12" s="1"/>
  <c r="F8" i="12"/>
  <c r="F7" i="11"/>
  <c r="F40" i="10"/>
  <c r="I11" i="10"/>
  <c r="J11" i="10" s="1"/>
  <c r="H11" i="10" s="1"/>
  <c r="F41" i="8"/>
  <c r="I39" i="8"/>
  <c r="J39" i="8" s="1"/>
  <c r="H39" i="8" s="1"/>
  <c r="F34" i="8"/>
  <c r="I32" i="8"/>
  <c r="J32" i="8" s="1"/>
  <c r="H32" i="8" s="1"/>
  <c r="F30" i="8"/>
  <c r="I25" i="8"/>
  <c r="J25" i="8" s="1"/>
  <c r="H25" i="8" s="1"/>
  <c r="F15" i="7"/>
  <c r="I33" i="6"/>
  <c r="J33" i="6" s="1"/>
  <c r="I35" i="4"/>
  <c r="J35" i="4" s="1"/>
  <c r="H35" i="4" s="1"/>
  <c r="I32" i="4"/>
  <c r="J32" i="4" s="1"/>
  <c r="H32" i="4" s="1"/>
  <c r="J27" i="1"/>
  <c r="H27" i="1" s="1"/>
  <c r="J23" i="1"/>
  <c r="F14" i="8"/>
  <c r="I32" i="7"/>
  <c r="J32" i="7" s="1"/>
  <c r="H32" i="7" s="1"/>
  <c r="F14" i="5"/>
  <c r="I39" i="29"/>
  <c r="J39" i="29" s="1"/>
  <c r="I8" i="11"/>
  <c r="J8" i="11" s="1"/>
  <c r="F27" i="10"/>
  <c r="H27" i="10" s="1"/>
  <c r="J36" i="1"/>
  <c r="H36" i="1" s="1"/>
  <c r="J25" i="1"/>
  <c r="I38" i="11"/>
  <c r="J38" i="11" s="1"/>
  <c r="H38" i="11" s="1"/>
  <c r="I29" i="11"/>
  <c r="J29" i="11" s="1"/>
  <c r="I37" i="10"/>
  <c r="J37" i="10" s="1"/>
  <c r="H37" i="10" s="1"/>
  <c r="I20" i="10"/>
  <c r="J20" i="10" s="1"/>
  <c r="J42" i="1"/>
  <c r="J38" i="1"/>
  <c r="J32" i="1"/>
  <c r="H32" i="1" s="1"/>
  <c r="J16" i="1"/>
  <c r="I41" i="12"/>
  <c r="J41" i="12" s="1"/>
  <c r="F31" i="12"/>
  <c r="I20" i="12"/>
  <c r="J20" i="12" s="1"/>
  <c r="H20" i="12" s="1"/>
  <c r="I24" i="11"/>
  <c r="J24" i="11" s="1"/>
  <c r="H24" i="11" s="1"/>
  <c r="F17" i="11"/>
  <c r="H17" i="11" s="1"/>
  <c r="H15" i="11"/>
  <c r="F42" i="10"/>
  <c r="F25" i="10"/>
  <c r="F23" i="8"/>
  <c r="F20" i="8"/>
  <c r="I17" i="8"/>
  <c r="J17" i="8" s="1"/>
  <c r="F38" i="7"/>
  <c r="H38" i="7" s="1"/>
  <c r="F9" i="7"/>
  <c r="I11" i="6"/>
  <c r="J11" i="6" s="1"/>
  <c r="F42" i="29"/>
  <c r="F37" i="29"/>
  <c r="I20" i="29"/>
  <c r="J20" i="29" s="1"/>
  <c r="H27" i="12"/>
  <c r="H16" i="12"/>
  <c r="F23" i="11"/>
  <c r="H23" i="11" s="1"/>
  <c r="F36" i="10"/>
  <c r="H36" i="10" s="1"/>
  <c r="F11" i="8"/>
  <c r="F29" i="7"/>
  <c r="F12" i="5"/>
  <c r="F35" i="6"/>
  <c r="I19" i="6"/>
  <c r="J19" i="6" s="1"/>
  <c r="F41" i="29"/>
  <c r="H41" i="29" s="1"/>
  <c r="F33" i="29"/>
  <c r="J35" i="1"/>
  <c r="J33" i="1"/>
  <c r="H33" i="1" s="1"/>
  <c r="J10" i="1"/>
  <c r="F35" i="12"/>
  <c r="I35" i="12"/>
  <c r="J35" i="12" s="1"/>
  <c r="H33" i="12"/>
  <c r="J40" i="1"/>
  <c r="H40" i="1" s="1"/>
  <c r="J31" i="1"/>
  <c r="H31" i="1" s="1"/>
  <c r="J13" i="1"/>
  <c r="J6" i="1"/>
  <c r="H6" i="1" s="1"/>
  <c r="H25" i="1"/>
  <c r="H24" i="1"/>
  <c r="H21" i="1"/>
  <c r="H41" i="12"/>
  <c r="I37" i="12"/>
  <c r="J37" i="12" s="1"/>
  <c r="F37" i="12"/>
  <c r="I28" i="12"/>
  <c r="J28" i="12" s="1"/>
  <c r="H28" i="12" s="1"/>
  <c r="F21" i="12"/>
  <c r="H21" i="12" s="1"/>
  <c r="I19" i="12"/>
  <c r="J19" i="12" s="1"/>
  <c r="H19" i="12" s="1"/>
  <c r="I9" i="12"/>
  <c r="J9" i="12" s="1"/>
  <c r="H9" i="12" s="1"/>
  <c r="I30" i="11"/>
  <c r="J30" i="11" s="1"/>
  <c r="H30" i="11" s="1"/>
  <c r="I25" i="11"/>
  <c r="J25" i="11" s="1"/>
  <c r="I14" i="11"/>
  <c r="J14" i="11" s="1"/>
  <c r="H14" i="11" s="1"/>
  <c r="F12" i="11"/>
  <c r="I9" i="11"/>
  <c r="J9" i="11" s="1"/>
  <c r="H9" i="11" s="1"/>
  <c r="F35" i="10"/>
  <c r="I28" i="10"/>
  <c r="J28" i="10" s="1"/>
  <c r="H28" i="10" s="1"/>
  <c r="F19" i="10"/>
  <c r="F16" i="10"/>
  <c r="H16" i="10" s="1"/>
  <c r="H41" i="8"/>
  <c r="H34" i="8"/>
  <c r="I24" i="8"/>
  <c r="J24" i="8" s="1"/>
  <c r="H24" i="8" s="1"/>
  <c r="F19" i="8"/>
  <c r="I19" i="8"/>
  <c r="J19" i="8" s="1"/>
  <c r="H14" i="8"/>
  <c r="I12" i="8"/>
  <c r="J12" i="8" s="1"/>
  <c r="H12" i="8" s="1"/>
  <c r="I8" i="8"/>
  <c r="J8" i="8" s="1"/>
  <c r="F8" i="8"/>
  <c r="H39" i="7"/>
  <c r="I24" i="7"/>
  <c r="J24" i="7" s="1"/>
  <c r="H24" i="7" s="1"/>
  <c r="F7" i="7"/>
  <c r="F26" i="12"/>
  <c r="H26" i="12" s="1"/>
  <c r="I13" i="12"/>
  <c r="J13" i="12" s="1"/>
  <c r="I11" i="12"/>
  <c r="J11" i="12" s="1"/>
  <c r="H11" i="12" s="1"/>
  <c r="I10" i="12"/>
  <c r="J10" i="12" s="1"/>
  <c r="H10" i="12" s="1"/>
  <c r="I40" i="11"/>
  <c r="J40" i="11" s="1"/>
  <c r="H40" i="11" s="1"/>
  <c r="F37" i="11"/>
  <c r="H37" i="11" s="1"/>
  <c r="I35" i="11"/>
  <c r="J35" i="11" s="1"/>
  <c r="H35" i="11" s="1"/>
  <c r="I32" i="11"/>
  <c r="J32" i="11" s="1"/>
  <c r="H32" i="11" s="1"/>
  <c r="F32" i="10"/>
  <c r="H32" i="10" s="1"/>
  <c r="F30" i="10"/>
  <c r="H30" i="10" s="1"/>
  <c r="I12" i="10"/>
  <c r="J12" i="10" s="1"/>
  <c r="H12" i="10" s="1"/>
  <c r="F8" i="10"/>
  <c r="H8" i="10" s="1"/>
  <c r="F6" i="10"/>
  <c r="H6" i="10" s="1"/>
  <c r="F10" i="8"/>
  <c r="I42" i="8"/>
  <c r="J42" i="8" s="1"/>
  <c r="H42" i="8" s="1"/>
  <c r="I19" i="7"/>
  <c r="J19" i="7" s="1"/>
  <c r="F19" i="7"/>
  <c r="H39" i="11"/>
  <c r="H8" i="11"/>
  <c r="I14" i="10"/>
  <c r="J14" i="10" s="1"/>
  <c r="F14" i="10"/>
  <c r="H31" i="8"/>
  <c r="H30" i="8"/>
  <c r="H23" i="8"/>
  <c r="H20" i="8"/>
  <c r="F6" i="8"/>
  <c r="I6" i="8"/>
  <c r="J6" i="8" s="1"/>
  <c r="H29" i="8"/>
  <c r="H26" i="8"/>
  <c r="H15" i="8"/>
  <c r="F42" i="7"/>
  <c r="H42" i="7" s="1"/>
  <c r="I40" i="7"/>
  <c r="J40" i="7" s="1"/>
  <c r="H40" i="7" s="1"/>
  <c r="F37" i="7"/>
  <c r="H37" i="7" s="1"/>
  <c r="I35" i="7"/>
  <c r="J35" i="7" s="1"/>
  <c r="H35" i="7" s="1"/>
  <c r="F30" i="7"/>
  <c r="H30" i="7" s="1"/>
  <c r="I28" i="7"/>
  <c r="J28" i="7" s="1"/>
  <c r="H28" i="7" s="1"/>
  <c r="I25" i="7"/>
  <c r="J25" i="7" s="1"/>
  <c r="H25" i="7" s="1"/>
  <c r="F23" i="7"/>
  <c r="F17" i="7"/>
  <c r="H17" i="7" s="1"/>
  <c r="F11" i="7"/>
  <c r="H9" i="7"/>
  <c r="H14" i="5"/>
  <c r="I11" i="5"/>
  <c r="J11" i="5" s="1"/>
  <c r="H11" i="5" s="1"/>
  <c r="I39" i="6"/>
  <c r="J39" i="6" s="1"/>
  <c r="I34" i="6"/>
  <c r="J34" i="6" s="1"/>
  <c r="H34" i="6" s="1"/>
  <c r="H31" i="6"/>
  <c r="I27" i="6"/>
  <c r="J27" i="6" s="1"/>
  <c r="F25" i="6"/>
  <c r="H25" i="6" s="1"/>
  <c r="H17" i="6"/>
  <c r="H9" i="6"/>
  <c r="F40" i="29"/>
  <c r="I38" i="29"/>
  <c r="J38" i="29" s="1"/>
  <c r="F32" i="29"/>
  <c r="I14" i="29"/>
  <c r="J14" i="29" s="1"/>
  <c r="H14" i="29" s="1"/>
  <c r="I7" i="5"/>
  <c r="J7" i="5" s="1"/>
  <c r="I32" i="6"/>
  <c r="J32" i="6" s="1"/>
  <c r="H32" i="6" s="1"/>
  <c r="I16" i="6"/>
  <c r="J16" i="6" s="1"/>
  <c r="H16" i="6" s="1"/>
  <c r="F24" i="29"/>
  <c r="I15" i="29"/>
  <c r="J15" i="29" s="1"/>
  <c r="H15" i="29" s="1"/>
  <c r="I39" i="4"/>
  <c r="J39" i="4" s="1"/>
  <c r="H39" i="4" s="1"/>
  <c r="I36" i="4"/>
  <c r="J36" i="4" s="1"/>
  <c r="H36" i="4" s="1"/>
  <c r="I31" i="4"/>
  <c r="J31" i="4" s="1"/>
  <c r="H31" i="4" s="1"/>
  <c r="H12" i="5"/>
  <c r="H35" i="6"/>
  <c r="H16" i="1"/>
  <c r="J28" i="1"/>
  <c r="H28" i="1" s="1"/>
  <c r="J19" i="1"/>
  <c r="J17" i="1"/>
  <c r="H17" i="1" s="1"/>
  <c r="J11" i="1"/>
  <c r="J8" i="1"/>
  <c r="H8" i="1" s="1"/>
  <c r="J29" i="1"/>
  <c r="H29" i="1" s="1"/>
  <c r="J12" i="1"/>
  <c r="H12" i="1" s="1"/>
  <c r="J9" i="1"/>
  <c r="H9" i="1" s="1"/>
  <c r="J20" i="1"/>
  <c r="H20" i="1" s="1"/>
  <c r="J39" i="1"/>
  <c r="J15" i="1"/>
  <c r="H15" i="1" s="1"/>
  <c r="H13" i="1"/>
  <c r="I42" i="12"/>
  <c r="J42" i="12" s="1"/>
  <c r="H42" i="12" s="1"/>
  <c r="I36" i="12"/>
  <c r="J36" i="12" s="1"/>
  <c r="H36" i="12" s="1"/>
  <c r="I32" i="12"/>
  <c r="J32" i="12" s="1"/>
  <c r="H32" i="12" s="1"/>
  <c r="I25" i="12"/>
  <c r="J25" i="12" s="1"/>
  <c r="H25" i="12" s="1"/>
  <c r="I23" i="12"/>
  <c r="J23" i="12" s="1"/>
  <c r="H23" i="12" s="1"/>
  <c r="I17" i="12"/>
  <c r="J17" i="12" s="1"/>
  <c r="H17" i="12" s="1"/>
  <c r="I7" i="12"/>
  <c r="J7" i="12" s="1"/>
  <c r="H7" i="12" s="1"/>
  <c r="I27" i="11"/>
  <c r="J27" i="11" s="1"/>
  <c r="H27" i="11" s="1"/>
  <c r="H25" i="11"/>
  <c r="F6" i="11"/>
  <c r="I6" i="11"/>
  <c r="J6" i="11" s="1"/>
  <c r="H42" i="10"/>
  <c r="H40" i="10"/>
  <c r="F34" i="10"/>
  <c r="I34" i="10"/>
  <c r="J34" i="10" s="1"/>
  <c r="H25" i="10"/>
  <c r="F17" i="10"/>
  <c r="I17" i="10"/>
  <c r="J17" i="10" s="1"/>
  <c r="F15" i="10"/>
  <c r="I15" i="10"/>
  <c r="J15" i="10" s="1"/>
  <c r="F13" i="10"/>
  <c r="I13" i="10"/>
  <c r="J13" i="10" s="1"/>
  <c r="H10" i="10"/>
  <c r="I12" i="12"/>
  <c r="J12" i="12" s="1"/>
  <c r="H12" i="12" s="1"/>
  <c r="F41" i="11"/>
  <c r="H41" i="11" s="1"/>
  <c r="I33" i="11"/>
  <c r="J33" i="11" s="1"/>
  <c r="H33" i="11" s="1"/>
  <c r="F31" i="11"/>
  <c r="H29" i="11"/>
  <c r="F22" i="11"/>
  <c r="H22" i="11" s="1"/>
  <c r="F13" i="11"/>
  <c r="H13" i="11" s="1"/>
  <c r="F11" i="11"/>
  <c r="I11" i="11"/>
  <c r="J11" i="11" s="1"/>
  <c r="F41" i="10"/>
  <c r="H41" i="10" s="1"/>
  <c r="F39" i="10"/>
  <c r="I39" i="10"/>
  <c r="J39" i="10" s="1"/>
  <c r="F26" i="10"/>
  <c r="H26" i="10" s="1"/>
  <c r="F24" i="10"/>
  <c r="H24" i="10" s="1"/>
  <c r="F22" i="10"/>
  <c r="I22" i="10"/>
  <c r="J22" i="10" s="1"/>
  <c r="H20" i="10"/>
  <c r="H19" i="10"/>
  <c r="F9" i="10"/>
  <c r="H9" i="10" s="1"/>
  <c r="H31" i="11"/>
  <c r="F16" i="11"/>
  <c r="I16" i="11"/>
  <c r="J16" i="11" s="1"/>
  <c r="F33" i="10"/>
  <c r="I33" i="10"/>
  <c r="J33" i="10" s="1"/>
  <c r="F31" i="10"/>
  <c r="I31" i="10"/>
  <c r="J31" i="10" s="1"/>
  <c r="F29" i="10"/>
  <c r="I29" i="10"/>
  <c r="J29" i="10" s="1"/>
  <c r="F18" i="10"/>
  <c r="I18" i="10"/>
  <c r="J18" i="10" s="1"/>
  <c r="F21" i="11"/>
  <c r="I21" i="11"/>
  <c r="J21" i="11" s="1"/>
  <c r="F10" i="11"/>
  <c r="I10" i="11"/>
  <c r="J10" i="11" s="1"/>
  <c r="H7" i="11"/>
  <c r="F38" i="10"/>
  <c r="I38" i="10"/>
  <c r="J38" i="10" s="1"/>
  <c r="H35" i="10"/>
  <c r="F23" i="10"/>
  <c r="I23" i="10"/>
  <c r="J23" i="10" s="1"/>
  <c r="H7" i="10"/>
  <c r="H36" i="8"/>
  <c r="I35" i="8"/>
  <c r="J35" i="8" s="1"/>
  <c r="H35" i="8" s="1"/>
  <c r="I28" i="8"/>
  <c r="J28" i="8" s="1"/>
  <c r="H28" i="8" s="1"/>
  <c r="I22" i="8"/>
  <c r="J22" i="8" s="1"/>
  <c r="H22" i="8" s="1"/>
  <c r="I16" i="8"/>
  <c r="J16" i="8" s="1"/>
  <c r="H16" i="8" s="1"/>
  <c r="H10" i="8"/>
  <c r="I9" i="8"/>
  <c r="J9" i="8" s="1"/>
  <c r="H9" i="8" s="1"/>
  <c r="H8" i="8"/>
  <c r="F21" i="6"/>
  <c r="I21" i="6"/>
  <c r="J21" i="6" s="1"/>
  <c r="F13" i="6"/>
  <c r="I13" i="6"/>
  <c r="J13" i="6" s="1"/>
  <c r="F28" i="29"/>
  <c r="I28" i="29"/>
  <c r="J28" i="29" s="1"/>
  <c r="F12" i="29"/>
  <c r="I12" i="29"/>
  <c r="J12" i="29" s="1"/>
  <c r="F8" i="29"/>
  <c r="I8" i="29"/>
  <c r="J8" i="29" s="1"/>
  <c r="H37" i="8"/>
  <c r="H17" i="8"/>
  <c r="H11" i="8"/>
  <c r="I7" i="8"/>
  <c r="J7" i="8" s="1"/>
  <c r="H7" i="8" s="1"/>
  <c r="I41" i="7"/>
  <c r="J41" i="7" s="1"/>
  <c r="H41" i="7" s="1"/>
  <c r="H36" i="7"/>
  <c r="I34" i="7"/>
  <c r="J34" i="7" s="1"/>
  <c r="H34" i="7" s="1"/>
  <c r="H29" i="7"/>
  <c r="F21" i="7"/>
  <c r="H21" i="7" s="1"/>
  <c r="H19" i="7"/>
  <c r="F13" i="7"/>
  <c r="H13" i="7" s="1"/>
  <c r="H11" i="7"/>
  <c r="F39" i="5"/>
  <c r="I39" i="5"/>
  <c r="J39" i="5" s="1"/>
  <c r="F35" i="5"/>
  <c r="I35" i="5"/>
  <c r="J35" i="5" s="1"/>
  <c r="F31" i="5"/>
  <c r="I31" i="5"/>
  <c r="J31" i="5" s="1"/>
  <c r="F27" i="5"/>
  <c r="I27" i="5"/>
  <c r="J27" i="5" s="1"/>
  <c r="F23" i="5"/>
  <c r="I23" i="5"/>
  <c r="J23" i="5" s="1"/>
  <c r="F19" i="5"/>
  <c r="I19" i="5"/>
  <c r="J19" i="5" s="1"/>
  <c r="H31" i="7"/>
  <c r="H40" i="8"/>
  <c r="I38" i="8"/>
  <c r="J38" i="8" s="1"/>
  <c r="H38" i="8" s="1"/>
  <c r="H33" i="8"/>
  <c r="F27" i="8"/>
  <c r="H27" i="8" s="1"/>
  <c r="F21" i="8"/>
  <c r="H21" i="8" s="1"/>
  <c r="I18" i="8"/>
  <c r="J18" i="8" s="1"/>
  <c r="H18" i="8" s="1"/>
  <c r="H23" i="7"/>
  <c r="H15" i="7"/>
  <c r="H7" i="7"/>
  <c r="F9" i="5"/>
  <c r="I9" i="5"/>
  <c r="J9" i="5" s="1"/>
  <c r="H37" i="6"/>
  <c r="F29" i="6"/>
  <c r="I29" i="6"/>
  <c r="J29" i="6" s="1"/>
  <c r="F18" i="6"/>
  <c r="I18" i="6"/>
  <c r="J18" i="6" s="1"/>
  <c r="F10" i="6"/>
  <c r="I10" i="6"/>
  <c r="J10" i="6" s="1"/>
  <c r="F7" i="6"/>
  <c r="I7" i="6"/>
  <c r="J7" i="6" s="1"/>
  <c r="H39" i="29"/>
  <c r="H35" i="29"/>
  <c r="H20" i="29"/>
  <c r="F28" i="4"/>
  <c r="I28" i="4"/>
  <c r="J28" i="4" s="1"/>
  <c r="F24" i="4"/>
  <c r="I24" i="4"/>
  <c r="J24" i="4" s="1"/>
  <c r="F20" i="4"/>
  <c r="I20" i="4"/>
  <c r="J20" i="4" s="1"/>
  <c r="F16" i="4"/>
  <c r="I16" i="4"/>
  <c r="J16" i="4" s="1"/>
  <c r="F12" i="4"/>
  <c r="I12" i="4"/>
  <c r="J12" i="4" s="1"/>
  <c r="F8" i="4"/>
  <c r="I8" i="4"/>
  <c r="J8" i="4" s="1"/>
  <c r="F41" i="5"/>
  <c r="I41" i="5"/>
  <c r="J41" i="5" s="1"/>
  <c r="F37" i="5"/>
  <c r="I37" i="5"/>
  <c r="J37" i="5" s="1"/>
  <c r="F33" i="5"/>
  <c r="I33" i="5"/>
  <c r="J33" i="5" s="1"/>
  <c r="F29" i="5"/>
  <c r="I29" i="5"/>
  <c r="J29" i="5" s="1"/>
  <c r="F25" i="5"/>
  <c r="I25" i="5"/>
  <c r="J25" i="5" s="1"/>
  <c r="F21" i="5"/>
  <c r="I21" i="5"/>
  <c r="J21" i="5" s="1"/>
  <c r="F26" i="6"/>
  <c r="I26" i="6"/>
  <c r="J26" i="6" s="1"/>
  <c r="F23" i="6"/>
  <c r="I23" i="6"/>
  <c r="J23" i="6" s="1"/>
  <c r="F15" i="6"/>
  <c r="I15" i="6"/>
  <c r="J15" i="6" s="1"/>
  <c r="F26" i="29"/>
  <c r="I26" i="29"/>
  <c r="J26" i="29" s="1"/>
  <c r="F10" i="29"/>
  <c r="I10" i="29"/>
  <c r="J10" i="29" s="1"/>
  <c r="I16" i="5"/>
  <c r="J16" i="5" s="1"/>
  <c r="F16" i="5"/>
  <c r="I36" i="6"/>
  <c r="J36" i="6" s="1"/>
  <c r="F36" i="6"/>
  <c r="H37" i="29"/>
  <c r="I34" i="29"/>
  <c r="J34" i="29" s="1"/>
  <c r="F34" i="29"/>
  <c r="F19" i="29"/>
  <c r="I19" i="29"/>
  <c r="J19" i="29" s="1"/>
  <c r="H16" i="29"/>
  <c r="F26" i="4"/>
  <c r="I26" i="4"/>
  <c r="J26" i="4" s="1"/>
  <c r="F22" i="4"/>
  <c r="I22" i="4"/>
  <c r="J22" i="4" s="1"/>
  <c r="F18" i="4"/>
  <c r="I18" i="4"/>
  <c r="J18" i="4" s="1"/>
  <c r="F14" i="4"/>
  <c r="I14" i="4"/>
  <c r="J14" i="4" s="1"/>
  <c r="F10" i="4"/>
  <c r="I10" i="4"/>
  <c r="J10" i="4" s="1"/>
  <c r="F6" i="4"/>
  <c r="I6" i="4"/>
  <c r="J6" i="4" s="1"/>
  <c r="I41" i="6"/>
  <c r="J41" i="6" s="1"/>
  <c r="H41" i="6" s="1"/>
  <c r="F28" i="6"/>
  <c r="H28" i="6" s="1"/>
  <c r="F20" i="6"/>
  <c r="H20" i="6" s="1"/>
  <c r="F12" i="6"/>
  <c r="H12" i="6" s="1"/>
  <c r="F6" i="6"/>
  <c r="H6" i="6" s="1"/>
  <c r="H42" i="29"/>
  <c r="H33" i="29"/>
  <c r="H32" i="29"/>
  <c r="I27" i="29"/>
  <c r="J27" i="29" s="1"/>
  <c r="H27" i="29" s="1"/>
  <c r="I7" i="29"/>
  <c r="J7" i="29" s="1"/>
  <c r="H7" i="29" s="1"/>
  <c r="I29" i="4"/>
  <c r="J29" i="4" s="1"/>
  <c r="H29" i="4" s="1"/>
  <c r="I27" i="4"/>
  <c r="J27" i="4" s="1"/>
  <c r="H27" i="4" s="1"/>
  <c r="I25" i="4"/>
  <c r="J25" i="4" s="1"/>
  <c r="H25" i="4" s="1"/>
  <c r="I23" i="4"/>
  <c r="J23" i="4" s="1"/>
  <c r="H23" i="4" s="1"/>
  <c r="I21" i="4"/>
  <c r="J21" i="4" s="1"/>
  <c r="H21" i="4" s="1"/>
  <c r="I19" i="4"/>
  <c r="J19" i="4" s="1"/>
  <c r="H19" i="4" s="1"/>
  <c r="I17" i="4"/>
  <c r="J17" i="4" s="1"/>
  <c r="H17" i="4" s="1"/>
  <c r="I15" i="4"/>
  <c r="J15" i="4" s="1"/>
  <c r="H15" i="4" s="1"/>
  <c r="I13" i="4"/>
  <c r="J13" i="4" s="1"/>
  <c r="H13" i="4" s="1"/>
  <c r="I11" i="4"/>
  <c r="J11" i="4" s="1"/>
  <c r="I9" i="4"/>
  <c r="J9" i="4" s="1"/>
  <c r="H9" i="4" s="1"/>
  <c r="I7" i="4"/>
  <c r="J7" i="4" s="1"/>
  <c r="H7" i="4" s="1"/>
  <c r="H7" i="5"/>
  <c r="H33" i="6"/>
  <c r="H27" i="6"/>
  <c r="H19" i="6"/>
  <c r="H11" i="6"/>
  <c r="H40" i="29"/>
  <c r="H38" i="29"/>
  <c r="H24" i="29"/>
  <c r="H39" i="6"/>
  <c r="H39" i="12"/>
  <c r="H11" i="1"/>
  <c r="H10" i="1"/>
  <c r="H39" i="1"/>
  <c r="H23" i="1"/>
  <c r="H35" i="1"/>
  <c r="H19" i="1"/>
  <c r="J14" i="1"/>
  <c r="H14" i="1" s="1"/>
  <c r="J34" i="1"/>
  <c r="H34" i="1" s="1"/>
  <c r="J30" i="1"/>
  <c r="H30" i="1" s="1"/>
  <c r="J26" i="1"/>
  <c r="H26" i="1" s="1"/>
  <c r="J22" i="1"/>
  <c r="H22" i="1" s="1"/>
  <c r="J18" i="1"/>
  <c r="H18" i="1" s="1"/>
  <c r="F42" i="1"/>
  <c r="H42" i="1" s="1"/>
  <c r="F38" i="1"/>
  <c r="I40" i="12"/>
  <c r="J40" i="12" s="1"/>
  <c r="H40" i="12" s="1"/>
  <c r="I24" i="12"/>
  <c r="J24" i="12" s="1"/>
  <c r="H24" i="12" s="1"/>
  <c r="H18" i="12"/>
  <c r="H13" i="12"/>
  <c r="I30" i="12"/>
  <c r="J30" i="12" s="1"/>
  <c r="H30" i="12" s="1"/>
  <c r="H29" i="12"/>
  <c r="I14" i="12"/>
  <c r="J14" i="12" s="1"/>
  <c r="H14" i="12" s="1"/>
  <c r="H8" i="12"/>
  <c r="I6" i="12"/>
  <c r="J6" i="12" s="1"/>
  <c r="H6" i="12" s="1"/>
  <c r="I42" i="11"/>
  <c r="J42" i="11" s="1"/>
  <c r="H42" i="11" s="1"/>
  <c r="H36" i="11"/>
  <c r="I34" i="11"/>
  <c r="J34" i="11" s="1"/>
  <c r="H34" i="11" s="1"/>
  <c r="H28" i="11"/>
  <c r="I26" i="11"/>
  <c r="J26" i="11" s="1"/>
  <c r="H26" i="11" s="1"/>
  <c r="H20" i="11"/>
  <c r="I18" i="11"/>
  <c r="J18" i="11" s="1"/>
  <c r="H18" i="11" s="1"/>
  <c r="H12" i="11"/>
  <c r="H31" i="12"/>
  <c r="F27" i="7"/>
  <c r="H27" i="7" s="1"/>
  <c r="I22" i="7"/>
  <c r="J22" i="7" s="1"/>
  <c r="H22" i="7" s="1"/>
  <c r="I20" i="7"/>
  <c r="J20" i="7" s="1"/>
  <c r="H20" i="7" s="1"/>
  <c r="I18" i="7"/>
  <c r="J18" i="7" s="1"/>
  <c r="H18" i="7" s="1"/>
  <c r="I16" i="7"/>
  <c r="J16" i="7" s="1"/>
  <c r="H16" i="7" s="1"/>
  <c r="I14" i="7"/>
  <c r="J14" i="7" s="1"/>
  <c r="H14" i="7" s="1"/>
  <c r="I12" i="7"/>
  <c r="J12" i="7" s="1"/>
  <c r="H12" i="7" s="1"/>
  <c r="I10" i="7"/>
  <c r="J10" i="7" s="1"/>
  <c r="H10" i="7" s="1"/>
  <c r="I8" i="7"/>
  <c r="J8" i="7" s="1"/>
  <c r="H8" i="7" s="1"/>
  <c r="I6" i="7"/>
  <c r="J6" i="7" s="1"/>
  <c r="H6" i="7" s="1"/>
  <c r="I42" i="5"/>
  <c r="J42" i="5" s="1"/>
  <c r="H42" i="5" s="1"/>
  <c r="I40" i="5"/>
  <c r="J40" i="5" s="1"/>
  <c r="H40" i="5" s="1"/>
  <c r="I38" i="5"/>
  <c r="J38" i="5" s="1"/>
  <c r="H38" i="5" s="1"/>
  <c r="I36" i="5"/>
  <c r="J36" i="5" s="1"/>
  <c r="H36" i="5" s="1"/>
  <c r="I34" i="5"/>
  <c r="J34" i="5" s="1"/>
  <c r="H34" i="5" s="1"/>
  <c r="I32" i="5"/>
  <c r="J32" i="5" s="1"/>
  <c r="H32" i="5" s="1"/>
  <c r="I30" i="5"/>
  <c r="J30" i="5" s="1"/>
  <c r="H30" i="5" s="1"/>
  <c r="I28" i="5"/>
  <c r="J28" i="5" s="1"/>
  <c r="H28" i="5" s="1"/>
  <c r="I26" i="5"/>
  <c r="J26" i="5" s="1"/>
  <c r="H26" i="5" s="1"/>
  <c r="I24" i="5"/>
  <c r="J24" i="5" s="1"/>
  <c r="H24" i="5" s="1"/>
  <c r="I22" i="5"/>
  <c r="J22" i="5" s="1"/>
  <c r="H22" i="5" s="1"/>
  <c r="I20" i="5"/>
  <c r="J20" i="5" s="1"/>
  <c r="H20" i="5" s="1"/>
  <c r="I18" i="5"/>
  <c r="J18" i="5" s="1"/>
  <c r="H18" i="5" s="1"/>
  <c r="I17" i="5"/>
  <c r="J17" i="5" s="1"/>
  <c r="H17" i="5" s="1"/>
  <c r="F15" i="5"/>
  <c r="I15" i="5"/>
  <c r="J15" i="5" s="1"/>
  <c r="F8" i="5"/>
  <c r="H8" i="5" s="1"/>
  <c r="F40" i="6"/>
  <c r="H40" i="6" s="1"/>
  <c r="F30" i="6"/>
  <c r="H30" i="6" s="1"/>
  <c r="F14" i="6"/>
  <c r="H14" i="6" s="1"/>
  <c r="I8" i="6"/>
  <c r="J8" i="6" s="1"/>
  <c r="F8" i="6"/>
  <c r="I24" i="6"/>
  <c r="J24" i="6" s="1"/>
  <c r="H24" i="6" s="1"/>
  <c r="I26" i="7"/>
  <c r="J26" i="7" s="1"/>
  <c r="H26" i="7" s="1"/>
  <c r="F10" i="5"/>
  <c r="H10" i="5" s="1"/>
  <c r="F6" i="5"/>
  <c r="H6" i="5" s="1"/>
  <c r="F42" i="6"/>
  <c r="H42" i="6" s="1"/>
  <c r="F38" i="6"/>
  <c r="H38" i="6" s="1"/>
  <c r="F22" i="6"/>
  <c r="H22" i="6" s="1"/>
  <c r="I22" i="29"/>
  <c r="J22" i="29" s="1"/>
  <c r="H22" i="29" s="1"/>
  <c r="I17" i="29"/>
  <c r="J17" i="29" s="1"/>
  <c r="H17" i="29" s="1"/>
  <c r="I9" i="29"/>
  <c r="J9" i="29" s="1"/>
  <c r="H9" i="29" s="1"/>
  <c r="I13" i="5"/>
  <c r="J13" i="5" s="1"/>
  <c r="H13" i="5" s="1"/>
  <c r="F36" i="29"/>
  <c r="H36" i="29" s="1"/>
  <c r="I30" i="29"/>
  <c r="J30" i="29" s="1"/>
  <c r="H30" i="29" s="1"/>
  <c r="I25" i="29"/>
  <c r="J25" i="29" s="1"/>
  <c r="H25" i="29" s="1"/>
  <c r="F23" i="29"/>
  <c r="I23" i="29"/>
  <c r="J23" i="29" s="1"/>
  <c r="I18" i="29"/>
  <c r="J18" i="29" s="1"/>
  <c r="H18" i="29" s="1"/>
  <c r="I11" i="29"/>
  <c r="J11" i="29" s="1"/>
  <c r="H11" i="29" s="1"/>
  <c r="F31" i="29"/>
  <c r="I31" i="29"/>
  <c r="J31" i="29" s="1"/>
  <c r="I29" i="29"/>
  <c r="J29" i="29" s="1"/>
  <c r="H29" i="29" s="1"/>
  <c r="I21" i="29"/>
  <c r="J21" i="29" s="1"/>
  <c r="H21" i="29" s="1"/>
  <c r="F42" i="4"/>
  <c r="I42" i="4"/>
  <c r="J42" i="4" s="1"/>
  <c r="F37" i="4"/>
  <c r="I37" i="4"/>
  <c r="J37" i="4" s="1"/>
  <c r="F34" i="4"/>
  <c r="I34" i="4"/>
  <c r="J34" i="4" s="1"/>
  <c r="F41" i="4"/>
  <c r="I41" i="4"/>
  <c r="J41" i="4" s="1"/>
  <c r="F38" i="4"/>
  <c r="I38" i="4"/>
  <c r="J38" i="4" s="1"/>
  <c r="F33" i="4"/>
  <c r="I33" i="4"/>
  <c r="J33" i="4" s="1"/>
  <c r="F30" i="4"/>
  <c r="I30" i="4"/>
  <c r="J30" i="4" s="1"/>
  <c r="H14" i="4"/>
  <c r="H11" i="4"/>
  <c r="H38" i="1" l="1"/>
  <c r="H23" i="6"/>
  <c r="H21" i="5"/>
  <c r="H29" i="5"/>
  <c r="H37" i="5"/>
  <c r="H8" i="4"/>
  <c r="H16" i="4"/>
  <c r="H24" i="4"/>
  <c r="H23" i="5"/>
  <c r="H31" i="5"/>
  <c r="H39" i="5"/>
  <c r="H22" i="10"/>
  <c r="H39" i="10"/>
  <c r="H15" i="10"/>
  <c r="H21" i="11"/>
  <c r="H35" i="12"/>
  <c r="H30" i="4"/>
  <c r="H38" i="4"/>
  <c r="H31" i="29"/>
  <c r="H6" i="4"/>
  <c r="H22" i="4"/>
  <c r="H8" i="29"/>
  <c r="H28" i="29"/>
  <c r="H21" i="6"/>
  <c r="H36" i="6"/>
  <c r="H34" i="29"/>
  <c r="H10" i="29"/>
  <c r="H19" i="8"/>
  <c r="H14" i="10"/>
  <c r="H37" i="12"/>
  <c r="H33" i="4"/>
  <c r="H41" i="4"/>
  <c r="H26" i="29"/>
  <c r="H15" i="6"/>
  <c r="H26" i="6"/>
  <c r="H25" i="5"/>
  <c r="H33" i="5"/>
  <c r="H41" i="5"/>
  <c r="H12" i="4"/>
  <c r="H19" i="5"/>
  <c r="H27" i="5"/>
  <c r="H35" i="5"/>
  <c r="H13" i="10"/>
  <c r="H17" i="10"/>
  <c r="H6" i="11"/>
  <c r="H9" i="5"/>
  <c r="H12" i="29"/>
  <c r="H10" i="11"/>
  <c r="H6" i="8"/>
  <c r="H19" i="29"/>
  <c r="H16" i="5"/>
  <c r="H7" i="6"/>
  <c r="H18" i="6"/>
  <c r="H38" i="10"/>
  <c r="H18" i="10"/>
  <c r="H29" i="10"/>
  <c r="H33" i="10"/>
  <c r="H11" i="11"/>
  <c r="H34" i="10"/>
  <c r="H20" i="4"/>
  <c r="H28" i="4"/>
  <c r="H13" i="6"/>
  <c r="H23" i="10"/>
  <c r="H10" i="4"/>
  <c r="H18" i="4"/>
  <c r="H26" i="4"/>
  <c r="H10" i="6"/>
  <c r="H29" i="6"/>
  <c r="H31" i="10"/>
  <c r="H16" i="11"/>
  <c r="H34" i="4"/>
  <c r="H42" i="4"/>
  <c r="H8" i="6"/>
  <c r="H15" i="5"/>
  <c r="H37" i="4"/>
  <c r="H23" i="29"/>
  <c r="E5" i="29" l="1"/>
  <c r="F5" i="1" l="1"/>
  <c r="F43" i="1" s="1"/>
  <c r="I5" i="29"/>
  <c r="J5" i="29" s="1"/>
  <c r="J43" i="29" s="1"/>
  <c r="F5" i="29"/>
  <c r="F43" i="29" s="1"/>
  <c r="E5" i="12"/>
  <c r="F5" i="12" s="1"/>
  <c r="F43" i="12" s="1"/>
  <c r="E5" i="11"/>
  <c r="E5" i="8"/>
  <c r="F5" i="8" s="1"/>
  <c r="F43" i="8" s="1"/>
  <c r="E5" i="7"/>
  <c r="F5" i="7" s="1"/>
  <c r="F43" i="7" s="1"/>
  <c r="E5" i="5"/>
  <c r="F5" i="5" s="1"/>
  <c r="F43" i="5" s="1"/>
  <c r="E5" i="6"/>
  <c r="F5" i="6" s="1"/>
  <c r="F43" i="6" s="1"/>
  <c r="I5" i="10" l="1"/>
  <c r="J5" i="10" s="1"/>
  <c r="J43" i="10" s="1"/>
  <c r="H5" i="29"/>
  <c r="H43" i="29" s="1"/>
  <c r="I5" i="11"/>
  <c r="J5" i="11" s="1"/>
  <c r="J43" i="11" s="1"/>
  <c r="F5" i="10"/>
  <c r="F43" i="10" s="1"/>
  <c r="F5" i="11"/>
  <c r="F43" i="11" s="1"/>
  <c r="I5" i="12"/>
  <c r="J5" i="12" s="1"/>
  <c r="I5" i="8"/>
  <c r="J5" i="8" s="1"/>
  <c r="I5" i="7"/>
  <c r="J5" i="7" s="1"/>
  <c r="I5" i="5"/>
  <c r="J5" i="5" s="1"/>
  <c r="I5" i="6"/>
  <c r="J5" i="6" s="1"/>
  <c r="H5" i="5" l="1"/>
  <c r="H43" i="5" s="1"/>
  <c r="J43" i="5"/>
  <c r="H5" i="12"/>
  <c r="H43" i="12" s="1"/>
  <c r="J43" i="12"/>
  <c r="H5" i="8"/>
  <c r="H43" i="8" s="1"/>
  <c r="J43" i="8"/>
  <c r="H5" i="7"/>
  <c r="H43" i="7" s="1"/>
  <c r="J43" i="7"/>
  <c r="H5" i="6"/>
  <c r="H43" i="6" s="1"/>
  <c r="J43" i="6"/>
  <c r="H5" i="10"/>
  <c r="H43" i="10" s="1"/>
  <c r="H5" i="11"/>
  <c r="H43" i="11" s="1"/>
  <c r="I5" i="1" l="1"/>
  <c r="J5" i="1" s="1"/>
  <c r="H5" i="1" l="1"/>
  <c r="H43" i="1" s="1"/>
  <c r="J43" i="1"/>
  <c r="E5" i="4" l="1"/>
  <c r="F5" i="4" s="1"/>
  <c r="F43" i="4" s="1"/>
  <c r="I5" i="4" l="1"/>
  <c r="J5" i="4" s="1"/>
  <c r="H5" i="4" l="1"/>
  <c r="H43" i="4" s="1"/>
  <c r="J43" i="4"/>
</calcChain>
</file>

<file path=xl/sharedStrings.xml><?xml version="1.0" encoding="utf-8"?>
<sst xmlns="http://schemas.openxmlformats.org/spreadsheetml/2006/main" count="177" uniqueCount="98">
  <si>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</si>
  <si>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</si>
  <si>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</si>
  <si>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</si>
  <si>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</si>
  <si>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</si>
  <si>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</si>
  <si>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</si>
  <si>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</si>
  <si>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ARKUSZ KALKULACYJNY ZE SZCZEGÓŁOWYM OPISEM PRZEDMIOTU ZAMÓWIENIA</t>
  </si>
  <si>
    <t>wartość podatku VAT</t>
  </si>
  <si>
    <t>Zestawienie zbiorcze</t>
  </si>
  <si>
    <t>Chemia - Zestaw do doświadczeń chemicznych</t>
  </si>
  <si>
    <t>Zestaw szkła i sprzętu laboratoryjnego dla grupy 2-4 osób do doświadczeń z chemii dostosowany do wykonania doświadczeń odpowiadających podstawie programowej dla szkół ponadpodstawowych. Zestaw w opakowaniu przenośnym, wyłożony gąbką.</t>
  </si>
  <si>
    <t>Zestaw szkła laboratoryjnego</t>
  </si>
  <si>
    <t>Komplet szkła laboratoryjnego(zalecane szkło borokrzemianowe), wyposażenie pracowni w szkole ponadpodstawowej, zgodny z podstawą programową  - w zestawie (przykładowo): 1. Chłodnica Liebiga - 1 szt. 2. Kolba destylacyjna 100 ml - 1 szt. 3. Kolba płaskodenna 250 ml - 1 szt. 4. Kolba stożkowa 200 ml - 2 szt. 5. Krystalizator z wlewem - 2 szt. 6. Lejek szklany  - 1 szt. 7. Moździerz porcelanowy  z tłuczkiem - 1 szt. 8. Parownica porcelanowa  - 1 szt. 9. Pipeta miarowa 5 ml - 1 szt. 10. Cylinder miarowy 100 ml - 1 szt.  250 ml - 1 szt.11. Łyżeczka polistyrenowa - 1 szt. 12. Pręcik szklany - 3 szt.
13. Kolba kulista 100 ml - 1 szt. 14. Probówki min 2 rozmiary ok 20 szt.. 15. Stojak do probówek - 1 szt. 16. Szczoteczka do probówek - 1 szt. 17. Szalki Petriego - 2 szt. 18. Szczypce drewniane do probówek - 2 szt. 19. Rurki szklane - zestaw (ok.15sztuk)  rurek o różnych przekrojach i długościach, proste, zgięte - różne kąty, dwukrotnie zgięte, kapilarne 20. Rurka gumowa- 1 szt.
21. Korki gumowe różne min. 10 szt 22. Szkiełko zegarkowe - 4 szt. 23. Zlewka: 250 ml - 1 szt. niska; 100 ml - 1 szt.; wysoka 250 ml - 1 szt.24. Tryskawka - 1 szt. 25. Termometr  0 - 200 st. C - 1 szt.26. Butla laboratoryjna 100 ml - 2 szt.27. Probówka z tubusem  - 1 szt.28. Rozdzielacz cylindryczny 50 ml - 1 szt.</t>
  </si>
  <si>
    <t>Elektrochemia - Zestaw do ćwiczeń z elektrochemii</t>
  </si>
  <si>
    <t xml:space="preserve"> Zestaw do  przeprowadzenie badań: przewodnictwa wody i wodnych roztworów elektrolitów, wpływu temperatury na przewodnictwo, oporu elektrolitów w zależności od powierzchni elektrod i ich odległości, elektrolizy soli miedzi, ogniw, polaryzacji elektrod. Zestaw odpowiada realizacji podstawy programowej szkół ponadpodstawowych.</t>
  </si>
  <si>
    <t>Przyrząd do elektrolizy w postaci dwóch elektrod osadzonych na
wyprofilowanych ramionach przewodzących umieszczonych na wspornikach w pojemniku plastikowym, w dole pojemnika  gniazda przewodów bananowych</t>
  </si>
  <si>
    <t>Próbki paliw - rodzaje paliw</t>
  </si>
  <si>
    <t>Zestaw  12 próbek paliw zapakowanych w walizkę/gablotkę z opisem paliw</t>
  </si>
  <si>
    <t>Metale i ich stopy</t>
  </si>
  <si>
    <t>Zestaw min. 12 płytek z różnych metali i ich stopów,  z ich  oznaczeniami/nazwami. Płytki w opakowaniu - walizka/skrzynka.</t>
  </si>
  <si>
    <t>Suszarka do próbówek z tacką do ociekania</t>
  </si>
  <si>
    <t>Suszarka do próbówek z tacką do ociekania. Końcówki prętów zabezpieczone gumkami. Wymiary orientacyjne: Wysokość ok 45cm, Szerokość: ok35cm, Głębokość: ok15cm</t>
  </si>
  <si>
    <t>Taca do przenoszenia próbówek i odczynników</t>
  </si>
  <si>
    <t>Plastikowy pojemnik z uchwytami, po bokach otwory na probówki:  6 otworówxok.20Mm, 8otworówxok.16Mm, 8otworówxok.8Mm Wymiary pojemnika ok.: 30x10x20cm</t>
  </si>
  <si>
    <t>Termometr -10 do 110 C</t>
  </si>
  <si>
    <t>Termometr alkoholowy. Zakres pomiaru od -10 do 110 0C.</t>
  </si>
  <si>
    <t>Palnik spirytusowy</t>
  </si>
  <si>
    <t xml:space="preserve">Palnik alkoholowy, spirytusowy. Pojemność 100ml.  </t>
  </si>
  <si>
    <t>Szkolny model atomu</t>
  </si>
  <si>
    <t>Model atomu wg Bohra- skład zestawu wchodzą: ·-pudełko: pokrywka i podstawa -  z oznaczonymi powłokami elektronowymi
- 90 krążków 30 oznaczonych "+", 30 "-" i 30 gładkich
-instrukcja wraz z ćwiczeniami</t>
  </si>
  <si>
    <t>Model atomu 3D</t>
  </si>
  <si>
    <t>Trójwymiarowy model przekroju atomu, z orbitami elektronowe w postaci chmur elektronów. Wymiary: Średnica atomu: ok 30cm Wysokość modelu: ok 40cm</t>
  </si>
  <si>
    <t>Model fullerenu C60</t>
  </si>
  <si>
    <t xml:space="preserve">Model cząsteczki fullerenu C60 -  wymiar min 25 cm </t>
  </si>
  <si>
    <t>Model grafitu</t>
  </si>
  <si>
    <t>Model przedstawiający strukturę  grafitu (min. 3 warstwy)</t>
  </si>
  <si>
    <t>Model chlorku-sodu</t>
  </si>
  <si>
    <t>Model przedstawiający strukturę krystaliczną NaCl - jony chloru i sodu w różnych kolorach</t>
  </si>
  <si>
    <t>Model kryształu diamentu</t>
  </si>
  <si>
    <t>Model przedstawiający strukturę krystaliczną diamentu.</t>
  </si>
  <si>
    <t>Modele atomów - zestaw podstawowy</t>
  </si>
  <si>
    <t>Zestaw kulek  i łączników z tworzywa sztucznego, pozwalających na budowę modeli atomów. W zestawie min. 75 różnego rodzaju kulek oraz ok.35 łączników (min 110 elementów). Całość zapakowana w pojemnik.</t>
  </si>
  <si>
    <t>Modele atomów - zestaw poszerzony</t>
  </si>
  <si>
    <t>Zestaw kulek  i łączników z tworzywa sztucznego, pozwalających na budowę modeli atomów. W zestawie min. 350 różnych kulek oraz 180 łączników  - łącznie min 530 elementów. Całość zapakowana w pojemnik.</t>
  </si>
  <si>
    <t>Paski wskaźnikowe (komplet 100szt)</t>
  </si>
  <si>
    <t>Papierki wskaźnikowe,  do oznaczania pH (czułość 1,0 pH) w opakowaniu po 100 sztuk.</t>
  </si>
  <si>
    <t>Statyw laboratoryjny szkolny z wyposażeniem</t>
  </si>
  <si>
    <t>W skład zestawu wchodzą: ·- statyw - metalowa podstawa z prętem
- łącznik krzyżowy 5szt.
- łapa do kolb duża
- łapa do kolb mała
-łapa do biuret podwójna
-łapa do chłodnic
-pierścień zamknięty o średnicy ok 9 cm
-pierścień otwarty o średnicy  ok 6 cm</t>
  </si>
  <si>
    <t>Statyw demonstracyjny</t>
  </si>
  <si>
    <t>W skład zestawu wchodzą: ·- statyw - metalowa podstawa z prętem
- łącznik krzyżowy min. 5szt.
- łapy do szkła laboratoryjnego - min. 2 szt
-pierścienie o różnych średnicach - 3 szt</t>
  </si>
  <si>
    <t>Układ okresowy pierwiastków chemicznych - część chemiczna</t>
  </si>
  <si>
    <t>Plansza dydaktyczna jednostronna w formacie min 200cm x 140 cm prezentująca część chemiczną układu okresowego pierwiastków.</t>
  </si>
  <si>
    <t>Tabela rozpuszczalności (wym. Ok. 100x70 cm)</t>
  </si>
  <si>
    <t>Plansza dydaktyczna w formacie min 100x70 cm) cm, foliowana, oprawiona, z możliwością zawieszania</t>
  </si>
  <si>
    <t>Komplet plansz do chemii</t>
  </si>
  <si>
    <t>Waga szkolna elektroniczna 500g/0.1g</t>
  </si>
  <si>
    <t xml:space="preserve">Wyświetlacz cyfrowy, Zasilanie: bateryjne, Maksymalne obciążenie 500g, Dokładność 0.1G, </t>
  </si>
  <si>
    <t>Waga szalkowa laboratoryjna szkolna 500g</t>
  </si>
  <si>
    <t>Waga szalkowa laboratoryjna. Zestaw zawiera ok.20 odważników od 10 mg do 200 g. Udźwig: 500g. Podziałka: 20mg</t>
  </si>
  <si>
    <t xml:space="preserve">Zasilacz laboratoryjny prądu stałego </t>
  </si>
  <si>
    <t>Zasilacz laboratoryjny prądu stałego, z płynną regulacją. Wskaźniki  cyfrowe 2xLCD niezależne. Specyfikacja techniczna: Napięcie wyjściowe: 0-30V, Prąd wyjściowy (max): 5A.</t>
  </si>
  <si>
    <t>Okulary ochronne</t>
  </si>
  <si>
    <t>Okulary ochronne z otworami wentylacyjnymi</t>
  </si>
  <si>
    <t>Fartuchy ochronne</t>
  </si>
  <si>
    <t>Fartuch z białego płótna (100% bawełna) z długimi rękawami, trzema kieszeniami, paskiem regulującym obwód oraz zapinane na guziki.</t>
  </si>
  <si>
    <t>Apteczka</t>
  </si>
  <si>
    <t>Apteczka w  walizce z tworzywa, z systemem mocowania na ścianę. Skład - minimum: opatrunek indywidualny - 1 szt., opaska dz. 4 x 5 - 4 szt., opaska dz. 4 x 10 - 4 szt., opaska 4 x 15 - 1 szt, chusta trójkątna - 2 szt., wata 50g - 1 op., plaster z gazą 1m x 6cm, kompres 5 x 5 - 1 szt., kompres 7 x 7 - 1 szt., kompres 9 x 9 - 1 szt., nożyczki - 1 szt., rękawice gumowe - 4 szt., ustnik do sztucznego oddychania - 1 szt., koc termoizolacyjny - 1 szt., opaska elastyczna - 1 szt., poloplast - 1 szt., zestaw do płukania oka, gaza opatrunkowa, instrukcja pierwszej pomocy.  Skład zgodny z normą DIN 13157 PLUS</t>
  </si>
  <si>
    <t>Rękawiczki lateksowe</t>
  </si>
  <si>
    <t>Rękawice laboratoryjne, cienkie, elastyczne. 100 szt. w opakowaniu</t>
  </si>
  <si>
    <t>Rękawice do gorących przedmiotów</t>
  </si>
  <si>
    <t>Rękawice termiczne wykonane z grubej bawełny frotte, ciepło kontaktowe do 250° C</t>
  </si>
  <si>
    <t>Parafilm</t>
  </si>
  <si>
    <t>Parafilm  do uszczelniania szkła i plastików laboratoryjnych  Szerokość rolki: ok.50 mm Długość rolki: min 75 m</t>
  </si>
  <si>
    <t xml:space="preserve">Mata z włókniny chłonnej </t>
  </si>
  <si>
    <t>Mata z włókniny chłonnej, absorbująca chemikalia (uniwersalna), wymiar ok.40 cmx50 min 100mat w opakowaniu</t>
  </si>
  <si>
    <t>Palnik Bunsena (z wkładami wymiennymi)</t>
  </si>
  <si>
    <t>W zestawie: ·Palnik laboratoryjny
Kartusz gazowy
Dane techniczne: ·Temperatura płomienia 1700oC
Kartusz 230g / 410 ml30% propan, 70% butan</t>
  </si>
  <si>
    <t>Czasza grzejna</t>
  </si>
  <si>
    <t>Elektryczny płaszcz grzewczy z regulacją mocy, do max 4500C</t>
  </si>
  <si>
    <t>Butla z kranikiem do wody destylowanej (10l)</t>
  </si>
  <si>
    <t>Butla do wody destylowanej z kranem, pojemność 10l, z tworzywa, szyja gwintowana z nakrętką, uchwyt do przenoszenia</t>
  </si>
  <si>
    <t>Liceum Ogólnokształcące nr I im. Danuty Siedzikówny "Inki", ul. Księcia Józefa Poniatowskiego 9, 50-326 Wrocław</t>
  </si>
  <si>
    <t>Liceum Ogólnokształcące nr IV im. Stefana Żeromskiego, ul. Stacha Świstackiego 12-14, 50-430 Wrocław</t>
  </si>
  <si>
    <t>Liceum Ogólnokształcące nr VI im. Bolesława Prusa, ul. Hutnicza 45, 54-139 Wrocław</t>
  </si>
  <si>
    <t>Liceum Ogólnokształcące nr XII  im. Bolesława Chrobrego, plac Orląt Lwowskich 2A, 53-605 Wrocław</t>
  </si>
  <si>
    <t>Liceum Ogólnokształcące nr XVII im. Agnieszki Osieckiej, ul. Tęczowa 60, 53-603 Wrocław</t>
  </si>
  <si>
    <t>Zespół Szkół nr 18, ul. Młodych Techników 58, 53-645 Wrocław</t>
  </si>
  <si>
    <t>Zespół Szkół Ekonomiczno-Ogólnokształcących, ul. Drukarska 50, 53-312 Wrocław</t>
  </si>
  <si>
    <t>Zespół Szkół Logistycznych, ul. Dawida 9-11, 50-527 Wrocław</t>
  </si>
  <si>
    <t>Technikum nr 15  im. Marii Skłodowskiej-Curie, ul. Skwierzyńska 1/7, 53-521 Wrocław</t>
  </si>
  <si>
    <t>Przyrząd do elektrolizy</t>
  </si>
  <si>
    <t>Zestaw odczynników i chemikaliów do nauki chemii w szkołach ponadgimnazjalnych</t>
  </si>
  <si>
    <t>Zestaw odczynników, wskaźników, chemikaliów, substancji - do nauki chemii zgodnie z podstawą programową szkoły ponadpodstawowej. Minimum 80 pozycji.</t>
  </si>
  <si>
    <r>
      <t>Zestaw plansz chemicznych o wymiarach min 70cm x 100cm: ·1.Tabela rozpuszczalności
2.Układ okresowy pierwiastków
3.Skala elektroujemności według Paulinga
4.Wiązania chemiczne
5.Kwasy nieorganiczne (beztlenowe)
6.Budowa materii
W związku z faktem, iż odbiorcą zamówienia będą między innymi osoby niepełnosprawne, zgodnie z art. 29 ust. 5 ustawy Pzp, Zamawiający wymaga, by do pozycji  "Komplet plansz do chemii” Wykonawca dostarczył folie powiększające do czytania</t>
    </r>
    <r>
      <rPr>
        <sz val="10"/>
        <color rgb="FFFF0000"/>
        <rFont val="Verdana"/>
        <family val="2"/>
        <charset val="238"/>
      </rPr>
      <t xml:space="preserve"> (jedna folia powiększająca na każdą z 6 pracowni) </t>
    </r>
    <r>
      <rPr>
        <sz val="10"/>
        <color theme="1"/>
        <rFont val="Verdana"/>
        <family val="2"/>
        <charset val="238"/>
      </rPr>
      <t>w celu umożliwienia korzystania z nich również przez osoby niedowidzące.</t>
    </r>
  </si>
  <si>
    <r>
      <t xml:space="preserve">Zestaw plansz chemicznych o wymiarach min 70cm x 100cm: ·1.Tabela rozpuszczalności
2.Układ okresowy pierwiastków
3.Skala elektroujemności według Paulinga
4.Wiązania chemiczne
5.Kwasy nieorganiczne (beztlenowe)
6.Budowa materii
W związku z faktem, iż odbiorcą zamówienia będą między innymi osoby niepełnosprawne, zgodnie z art. 29 ust. 5 ustawy Pzp, Zamawiający wymaga, by do pozycji  "Komplet plansz do chemii” Wykonawca dostarczył folie powiększające do czytania </t>
    </r>
    <r>
      <rPr>
        <sz val="10"/>
        <color rgb="FFFF0000"/>
        <rFont val="Verdana"/>
        <family val="2"/>
        <charset val="238"/>
      </rPr>
      <t>(jedna folia powiększająca na każdą z 6 pracowni)</t>
    </r>
    <r>
      <rPr>
        <sz val="10"/>
        <color theme="1"/>
        <rFont val="Verdana"/>
        <family val="2"/>
        <charset val="238"/>
      </rPr>
      <t xml:space="preserve"> w celu umożliwienia korzystania z nich również przez osoby niedowidzące.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</si>
</sst>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;[Red]#,##0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rgb="FFFF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left" vertical="center" wrapText="1"/>
    </xf>
    <xf numFmtId="1" fontId="0" fillId="0" borderId="0" xfId="0" applyNumberFormat="1"/>
    <xf numFmtId="44" fontId="0" fillId="0" borderId="2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3" borderId="2" xfId="1" applyFont="1" applyFill="1" applyBorder="1" applyAlignment="1">
      <alignment horizontal="left" vertical="center" wrapText="1"/>
    </xf>
    <xf numFmtId="0" fontId="5" fillId="0" borderId="8" xfId="2" applyBorder="1" applyProtection="1"/>
    <xf numFmtId="0" fontId="5" fillId="0" borderId="1" xfId="2" applyBorder="1" applyProtection="1"/>
    <xf numFmtId="0" fontId="5" fillId="0" borderId="0" xfId="2" applyProtection="1"/>
    <xf numFmtId="0" fontId="5" fillId="0" borderId="9" xfId="2" applyBorder="1" applyProtection="1"/>
    <xf numFmtId="0" fontId="5" fillId="0" borderId="0" xfId="2" applyBorder="1" applyProtection="1"/>
    <xf numFmtId="0" fontId="0" fillId="0" borderId="0" xfId="0" applyProtection="1"/>
    <xf numFmtId="1" fontId="0" fillId="0" borderId="0" xfId="0" applyNumberFormat="1" applyProtection="1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44" fontId="0" fillId="0" borderId="0" xfId="0" applyNumberFormat="1" applyProtection="1"/>
    <xf numFmtId="0" fontId="7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wrapText="1"/>
    </xf>
    <xf numFmtId="2" fontId="0" fillId="3" borderId="2" xfId="0" applyNumberForma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" fontId="6" fillId="0" borderId="4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44" fontId="0" fillId="3" borderId="11" xfId="1" applyFont="1" applyFill="1" applyBorder="1" applyAlignment="1">
      <alignment horizontal="left" vertical="center" wrapText="1"/>
    </xf>
    <xf numFmtId="44" fontId="0" fillId="0" borderId="11" xfId="1" applyFont="1" applyBorder="1" applyAlignment="1">
      <alignment horizontal="left" vertical="center" wrapText="1"/>
    </xf>
    <xf numFmtId="2" fontId="0" fillId="3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right" vertical="center" wrapText="1"/>
    </xf>
    <xf numFmtId="44" fontId="0" fillId="0" borderId="12" xfId="1" applyFont="1" applyBorder="1" applyAlignment="1">
      <alignment horizontal="left" vertical="center" wrapText="1"/>
    </xf>
    <xf numFmtId="44" fontId="0" fillId="0" borderId="13" xfId="0" applyNumberFormat="1" applyBorder="1"/>
    <xf numFmtId="2" fontId="0" fillId="0" borderId="2" xfId="0" applyNumberFormat="1" applyFill="1" applyBorder="1" applyAlignment="1">
      <alignment horizontal="center" vertical="center" wrapText="1"/>
    </xf>
    <xf numFmtId="44" fontId="0" fillId="0" borderId="11" xfId="1" applyFont="1" applyFill="1" applyBorder="1" applyAlignment="1">
      <alignment horizontal="left" vertical="center" wrapText="1"/>
    </xf>
    <xf numFmtId="0" fontId="9" fillId="0" borderId="2" xfId="4" applyFont="1" applyBorder="1" applyAlignment="1">
      <alignment horizontal="left" vertical="center" wrapText="1"/>
    </xf>
    <xf numFmtId="0" fontId="9" fillId="0" borderId="11" xfId="4" applyFont="1" applyBorder="1" applyAlignment="1">
      <alignment horizontal="left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165" fontId="9" fillId="4" borderId="14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165" fontId="10" fillId="5" borderId="2" xfId="0" applyNumberFormat="1" applyFont="1" applyFill="1" applyBorder="1" applyAlignment="1">
      <alignment horizontal="center" vertical="center"/>
    </xf>
    <xf numFmtId="165" fontId="11" fillId="5" borderId="2" xfId="0" applyNumberFormat="1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vertical="center"/>
    </xf>
    <xf numFmtId="0" fontId="7" fillId="0" borderId="1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</xf>
  </cellXfs>
  <cellStyles count="5">
    <cellStyle name="Normalny" xfId="0" builtinId="0"/>
    <cellStyle name="Normalny 2" xfId="2"/>
    <cellStyle name="Normalny 3" xfId="4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85" zoomScaleNormal="85" workbookViewId="0">
      <pane ySplit="4" topLeftCell="A27" activePane="bottomLeft" state="frozen"/>
      <selection activeCell="C36" sqref="C36"/>
      <selection pane="bottomLeft" activeCell="C29" sqref="C29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10.625" customWidth="1"/>
    <col min="5" max="5" width="11.875" customWidth="1"/>
    <col min="6" max="6" width="12" customWidth="1"/>
    <col min="7" max="7" width="10.25" style="2" bestFit="1" customWidth="1"/>
    <col min="8" max="8" width="11.875" style="2" customWidth="1"/>
    <col min="9" max="9" width="12.25" customWidth="1"/>
    <col min="10" max="10" width="12.125" bestFit="1" customWidth="1"/>
  </cols>
  <sheetData>
    <row r="1" spans="1:10" s="8" customFormat="1" ht="15">
      <c r="A1" s="6"/>
      <c r="B1" s="7"/>
      <c r="C1" s="46"/>
      <c r="D1" s="46"/>
      <c r="E1" s="46"/>
      <c r="F1" s="46"/>
      <c r="G1" s="46"/>
      <c r="H1" s="46"/>
      <c r="I1" s="46"/>
      <c r="J1" s="46"/>
    </row>
    <row r="2" spans="1:10" s="8" customFormat="1" ht="23.25">
      <c r="A2" s="9"/>
      <c r="B2" s="10"/>
      <c r="C2" s="47" t="s">
        <v>11</v>
      </c>
      <c r="D2" s="47"/>
      <c r="E2" s="47"/>
      <c r="F2" s="47"/>
      <c r="G2" s="47"/>
      <c r="H2" s="47"/>
      <c r="I2" s="47"/>
      <c r="J2" s="47"/>
    </row>
    <row r="3" spans="1:10" s="8" customFormat="1" ht="15.75" thickBot="1">
      <c r="A3" s="9"/>
      <c r="B3" s="10"/>
      <c r="C3" s="19"/>
      <c r="D3" s="48"/>
      <c r="E3" s="48"/>
      <c r="F3" s="48"/>
      <c r="G3" s="20"/>
      <c r="H3" s="20"/>
      <c r="I3" s="20"/>
      <c r="J3" s="20"/>
    </row>
    <row r="4" spans="1:10" ht="38.25">
      <c r="A4" s="22" t="s">
        <v>0</v>
      </c>
      <c r="B4" s="23" t="s">
        <v>1</v>
      </c>
      <c r="C4" s="24" t="s">
        <v>2</v>
      </c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38" t="s">
        <v>12</v>
      </c>
      <c r="C5" s="38" t="s">
        <v>13</v>
      </c>
      <c r="D5" s="14">
        <f>'LO I'!D5+'LO IV'!D5+'LO VI'!D5+'LO XII'!D5+'LO XVII'!D5+'T 3'!D5+ZSEO!D5+'T 12'!D5+'T 15'!D5</f>
        <v>49</v>
      </c>
      <c r="E5" s="5"/>
      <c r="F5" s="3">
        <f t="shared" ref="F5" si="0">E5*D5</f>
        <v>0</v>
      </c>
      <c r="G5" s="21"/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165.75">
      <c r="A6" s="13">
        <v>2</v>
      </c>
      <c r="B6" s="38" t="s">
        <v>14</v>
      </c>
      <c r="C6" s="38" t="s">
        <v>15</v>
      </c>
      <c r="D6" s="14">
        <f>'LO I'!D6+'LO IV'!D6+'LO VI'!D6+'LO XII'!D6+'LO XVII'!D6+'T 3'!D6+ZSEO!D6+'T 12'!D6+'T 15'!D6</f>
        <v>49</v>
      </c>
      <c r="E6" s="5"/>
      <c r="F6" s="3">
        <f t="shared" ref="F6:F42" si="1">E6*D6</f>
        <v>0</v>
      </c>
      <c r="G6" s="21"/>
      <c r="H6" s="16">
        <f t="shared" ref="H6:H42" si="2">J6-F6</f>
        <v>0</v>
      </c>
      <c r="I6" s="3">
        <f t="shared" ref="I6:I42" si="3">E6*G6%+E6</f>
        <v>0</v>
      </c>
      <c r="J6" s="4">
        <f t="shared" ref="J6:J42" si="4">I6*D6</f>
        <v>0</v>
      </c>
    </row>
    <row r="7" spans="1:10" s="1" customFormat="1" ht="51">
      <c r="A7" s="13">
        <v>3</v>
      </c>
      <c r="B7" s="38" t="s">
        <v>16</v>
      </c>
      <c r="C7" s="38" t="s">
        <v>17</v>
      </c>
      <c r="D7" s="14">
        <f>'LO I'!D7+'LO IV'!D7+'LO VI'!D7+'LO XII'!D7+'LO XVII'!D7+'T 3'!D7+ZSEO!D7+'T 12'!D7+'T 15'!D7</f>
        <v>25</v>
      </c>
      <c r="E7" s="5"/>
      <c r="F7" s="3">
        <f t="shared" si="1"/>
        <v>0</v>
      </c>
      <c r="G7" s="21"/>
      <c r="H7" s="16">
        <f t="shared" si="2"/>
        <v>0</v>
      </c>
      <c r="I7" s="3">
        <f t="shared" si="3"/>
        <v>0</v>
      </c>
      <c r="J7" s="4">
        <f t="shared" si="4"/>
        <v>0</v>
      </c>
    </row>
    <row r="8" spans="1:10" s="1" customFormat="1" ht="38.25">
      <c r="A8" s="13">
        <v>4</v>
      </c>
      <c r="B8" s="38" t="s">
        <v>93</v>
      </c>
      <c r="C8" s="38" t="s">
        <v>18</v>
      </c>
      <c r="D8" s="14">
        <f>'LO I'!D8+'LO IV'!D8+'LO VI'!D8+'LO XII'!D8+'LO XVII'!D8+'T 3'!D8+ZSEO!D8+'T 12'!D8+'T 15'!D8</f>
        <v>9</v>
      </c>
      <c r="E8" s="5"/>
      <c r="F8" s="3">
        <f t="shared" si="1"/>
        <v>0</v>
      </c>
      <c r="G8" s="21"/>
      <c r="H8" s="16">
        <f t="shared" si="2"/>
        <v>0</v>
      </c>
      <c r="I8" s="3">
        <f t="shared" si="3"/>
        <v>0</v>
      </c>
      <c r="J8" s="4">
        <f t="shared" si="4"/>
        <v>0</v>
      </c>
    </row>
    <row r="9" spans="1:10" s="1" customFormat="1" ht="25.5">
      <c r="A9" s="13">
        <v>5</v>
      </c>
      <c r="B9" s="38" t="s">
        <v>19</v>
      </c>
      <c r="C9" s="38" t="s">
        <v>20</v>
      </c>
      <c r="D9" s="14">
        <f>'LO I'!D9+'LO IV'!D9+'LO VI'!D9+'LO XII'!D9+'LO XVII'!D9+'T 3'!D9+ZSEO!D9+'T 12'!D9+'T 15'!D9</f>
        <v>14</v>
      </c>
      <c r="E9" s="5"/>
      <c r="F9" s="3">
        <f t="shared" si="1"/>
        <v>0</v>
      </c>
      <c r="G9" s="21"/>
      <c r="H9" s="16">
        <f t="shared" si="2"/>
        <v>0</v>
      </c>
      <c r="I9" s="3">
        <f t="shared" si="3"/>
        <v>0</v>
      </c>
      <c r="J9" s="4">
        <f t="shared" si="4"/>
        <v>0</v>
      </c>
    </row>
    <row r="10" spans="1:10" s="1" customFormat="1" ht="25.5">
      <c r="A10" s="13">
        <v>6</v>
      </c>
      <c r="B10" s="38" t="s">
        <v>21</v>
      </c>
      <c r="C10" s="38" t="s">
        <v>22</v>
      </c>
      <c r="D10" s="14">
        <f>'LO I'!D10+'LO IV'!D10+'LO VI'!D10+'LO XII'!D10+'LO XVII'!D10+'T 3'!D10+ZSEO!D10+'T 12'!D10+'T 15'!D10</f>
        <v>14</v>
      </c>
      <c r="E10" s="5"/>
      <c r="F10" s="3">
        <f t="shared" si="1"/>
        <v>0</v>
      </c>
      <c r="G10" s="21"/>
      <c r="H10" s="16">
        <f t="shared" si="2"/>
        <v>0</v>
      </c>
      <c r="I10" s="3">
        <f t="shared" si="3"/>
        <v>0</v>
      </c>
      <c r="J10" s="4">
        <f t="shared" si="4"/>
        <v>0</v>
      </c>
    </row>
    <row r="11" spans="1:10" s="1" customFormat="1" ht="51">
      <c r="A11" s="13">
        <v>7</v>
      </c>
      <c r="B11" s="38" t="s">
        <v>23</v>
      </c>
      <c r="C11" s="38" t="s">
        <v>24</v>
      </c>
      <c r="D11" s="14">
        <f>'LO I'!D11+'LO IV'!D11+'LO VI'!D11+'LO XII'!D11+'LO XVII'!D11+'T 3'!D11+ZSEO!D11+'T 12'!D11+'T 15'!D11</f>
        <v>50</v>
      </c>
      <c r="E11" s="5"/>
      <c r="F11" s="3">
        <f t="shared" si="1"/>
        <v>0</v>
      </c>
      <c r="G11" s="21"/>
      <c r="H11" s="16">
        <f t="shared" si="2"/>
        <v>0</v>
      </c>
      <c r="I11" s="3">
        <f t="shared" si="3"/>
        <v>0</v>
      </c>
      <c r="J11" s="4">
        <f t="shared" si="4"/>
        <v>0</v>
      </c>
    </row>
    <row r="12" spans="1:10" s="1" customFormat="1" ht="51">
      <c r="A12" s="13">
        <v>8</v>
      </c>
      <c r="B12" s="38" t="s">
        <v>25</v>
      </c>
      <c r="C12" s="38" t="s">
        <v>26</v>
      </c>
      <c r="D12" s="14">
        <f>'LO I'!D12+'LO IV'!D12+'LO VI'!D12+'LO XII'!D12+'LO XVII'!D12+'T 3'!D12+ZSEO!D12+'T 12'!D12+'T 15'!D12</f>
        <v>51</v>
      </c>
      <c r="E12" s="5"/>
      <c r="F12" s="3">
        <f t="shared" si="1"/>
        <v>0</v>
      </c>
      <c r="G12" s="21"/>
      <c r="H12" s="16">
        <f t="shared" si="2"/>
        <v>0</v>
      </c>
      <c r="I12" s="3">
        <f t="shared" si="3"/>
        <v>0</v>
      </c>
      <c r="J12" s="4">
        <f t="shared" si="4"/>
        <v>0</v>
      </c>
    </row>
    <row r="13" spans="1:10" s="1" customFormat="1" ht="25.5">
      <c r="A13" s="13">
        <v>9</v>
      </c>
      <c r="B13" s="38" t="s">
        <v>27</v>
      </c>
      <c r="C13" s="38" t="s">
        <v>28</v>
      </c>
      <c r="D13" s="14">
        <f>'LO I'!D13+'LO IV'!D13+'LO VI'!D13+'LO XII'!D13+'LO XVII'!D13+'T 3'!D13+ZSEO!D13+'T 12'!D13+'T 15'!D13</f>
        <v>53</v>
      </c>
      <c r="E13" s="5"/>
      <c r="F13" s="3">
        <f t="shared" si="1"/>
        <v>0</v>
      </c>
      <c r="G13" s="21"/>
      <c r="H13" s="16">
        <f t="shared" si="2"/>
        <v>0</v>
      </c>
      <c r="I13" s="3">
        <f t="shared" si="3"/>
        <v>0</v>
      </c>
      <c r="J13" s="4">
        <f t="shared" si="4"/>
        <v>0</v>
      </c>
    </row>
    <row r="14" spans="1:10" s="1" customFormat="1" ht="25.5">
      <c r="A14" s="13">
        <v>10</v>
      </c>
      <c r="B14" s="38" t="s">
        <v>29</v>
      </c>
      <c r="C14" s="38" t="s">
        <v>30</v>
      </c>
      <c r="D14" s="14">
        <f>'LO I'!D14+'LO IV'!D14+'LO VI'!D14+'LO XII'!D14+'LO XVII'!D14+'T 3'!D14+ZSEO!D14+'T 12'!D14+'T 15'!D14</f>
        <v>51</v>
      </c>
      <c r="E14" s="5"/>
      <c r="F14" s="3">
        <f t="shared" si="1"/>
        <v>0</v>
      </c>
      <c r="G14" s="21"/>
      <c r="H14" s="16">
        <f t="shared" si="2"/>
        <v>0</v>
      </c>
      <c r="I14" s="3">
        <f t="shared" si="3"/>
        <v>0</v>
      </c>
      <c r="J14" s="4">
        <f t="shared" si="4"/>
        <v>0</v>
      </c>
    </row>
    <row r="15" spans="1:10" s="1" customFormat="1" ht="51">
      <c r="A15" s="13">
        <v>11</v>
      </c>
      <c r="B15" s="38" t="s">
        <v>31</v>
      </c>
      <c r="C15" s="38" t="s">
        <v>32</v>
      </c>
      <c r="D15" s="14">
        <f>'LO I'!D15+'LO IV'!D15+'LO VI'!D15+'LO XII'!D15+'LO XVII'!D15+'T 3'!D15+ZSEO!D15+'T 12'!D15+'T 15'!D15</f>
        <v>89</v>
      </c>
      <c r="E15" s="5"/>
      <c r="F15" s="3">
        <f t="shared" si="1"/>
        <v>0</v>
      </c>
      <c r="G15" s="21"/>
      <c r="H15" s="16">
        <f t="shared" si="2"/>
        <v>0</v>
      </c>
      <c r="I15" s="3">
        <f t="shared" si="3"/>
        <v>0</v>
      </c>
      <c r="J15" s="4">
        <f t="shared" si="4"/>
        <v>0</v>
      </c>
    </row>
    <row r="16" spans="1:10" s="1" customFormat="1" ht="25.5">
      <c r="A16" s="13">
        <v>12</v>
      </c>
      <c r="B16" s="38" t="s">
        <v>33</v>
      </c>
      <c r="C16" s="38" t="s">
        <v>34</v>
      </c>
      <c r="D16" s="14">
        <f>'LO I'!D16+'LO IV'!D16+'LO VI'!D16+'LO XII'!D16+'LO XVII'!D16+'T 3'!D16+ZSEO!D16+'T 12'!D16+'T 15'!D16</f>
        <v>11</v>
      </c>
      <c r="E16" s="5"/>
      <c r="F16" s="3">
        <f t="shared" si="1"/>
        <v>0</v>
      </c>
      <c r="G16" s="21"/>
      <c r="H16" s="16">
        <f t="shared" si="2"/>
        <v>0</v>
      </c>
      <c r="I16" s="3">
        <f t="shared" si="3"/>
        <v>0</v>
      </c>
      <c r="J16" s="4">
        <f t="shared" si="4"/>
        <v>0</v>
      </c>
    </row>
    <row r="17" spans="1:10" s="1" customFormat="1" ht="25.5">
      <c r="A17" s="13">
        <v>13</v>
      </c>
      <c r="B17" s="38" t="s">
        <v>35</v>
      </c>
      <c r="C17" s="38" t="s">
        <v>36</v>
      </c>
      <c r="D17" s="14">
        <f>'LO I'!D17+'LO IV'!D17+'LO VI'!D17+'LO XII'!D17+'LO XVII'!D17+'T 3'!D17+ZSEO!D17+'T 12'!D17+'T 15'!D17</f>
        <v>11</v>
      </c>
      <c r="E17" s="5"/>
      <c r="F17" s="3">
        <f t="shared" si="1"/>
        <v>0</v>
      </c>
      <c r="G17" s="21"/>
      <c r="H17" s="16">
        <f t="shared" si="2"/>
        <v>0</v>
      </c>
      <c r="I17" s="3">
        <f t="shared" si="3"/>
        <v>0</v>
      </c>
      <c r="J17" s="4">
        <f t="shared" si="4"/>
        <v>0</v>
      </c>
    </row>
    <row r="18" spans="1:10" s="1" customFormat="1">
      <c r="A18" s="13">
        <v>14</v>
      </c>
      <c r="B18" s="38" t="s">
        <v>37</v>
      </c>
      <c r="C18" s="38" t="s">
        <v>38</v>
      </c>
      <c r="D18" s="14">
        <f>'LO I'!D18+'LO IV'!D18+'LO VI'!D18+'LO XII'!D18+'LO XVII'!D18+'T 3'!D18+ZSEO!D18+'T 12'!D18+'T 15'!D18</f>
        <v>11</v>
      </c>
      <c r="E18" s="5"/>
      <c r="F18" s="3">
        <f t="shared" si="1"/>
        <v>0</v>
      </c>
      <c r="G18" s="21"/>
      <c r="H18" s="16">
        <f t="shared" si="2"/>
        <v>0</v>
      </c>
      <c r="I18" s="3">
        <f t="shared" si="3"/>
        <v>0</v>
      </c>
      <c r="J18" s="4">
        <f t="shared" si="4"/>
        <v>0</v>
      </c>
    </row>
    <row r="19" spans="1:10" s="1" customFormat="1" ht="25.5">
      <c r="A19" s="13">
        <v>15</v>
      </c>
      <c r="B19" s="38" t="s">
        <v>39</v>
      </c>
      <c r="C19" s="38" t="s">
        <v>40</v>
      </c>
      <c r="D19" s="14">
        <f>'LO I'!D19+'LO IV'!D19+'LO VI'!D19+'LO XII'!D19+'LO XVII'!D19+'T 3'!D19+ZSEO!D19+'T 12'!D19+'T 15'!D19</f>
        <v>11</v>
      </c>
      <c r="E19" s="5"/>
      <c r="F19" s="3">
        <f t="shared" si="1"/>
        <v>0</v>
      </c>
      <c r="G19" s="21"/>
      <c r="H19" s="16">
        <f t="shared" si="2"/>
        <v>0</v>
      </c>
      <c r="I19" s="3">
        <f t="shared" si="3"/>
        <v>0</v>
      </c>
      <c r="J19" s="4">
        <f t="shared" si="4"/>
        <v>0</v>
      </c>
    </row>
    <row r="20" spans="1:10" s="1" customFormat="1" ht="38.25">
      <c r="A20" s="13">
        <v>16</v>
      </c>
      <c r="B20" s="38" t="s">
        <v>41</v>
      </c>
      <c r="C20" s="38" t="s">
        <v>42</v>
      </c>
      <c r="D20" s="14">
        <f>'LO I'!D20+'LO IV'!D20+'LO VI'!D20+'LO XII'!D20+'LO XVII'!D20+'T 3'!D20+ZSEO!D20+'T 12'!D20+'T 15'!D20</f>
        <v>11</v>
      </c>
      <c r="E20" s="5"/>
      <c r="F20" s="3">
        <f t="shared" si="1"/>
        <v>0</v>
      </c>
      <c r="G20" s="21"/>
      <c r="H20" s="16">
        <f t="shared" si="2"/>
        <v>0</v>
      </c>
      <c r="I20" s="3">
        <f t="shared" si="3"/>
        <v>0</v>
      </c>
      <c r="J20" s="4">
        <f t="shared" si="4"/>
        <v>0</v>
      </c>
    </row>
    <row r="21" spans="1:10" s="1" customFormat="1" ht="51">
      <c r="A21" s="13">
        <v>17</v>
      </c>
      <c r="B21" s="38" t="s">
        <v>43</v>
      </c>
      <c r="C21" s="38" t="s">
        <v>44</v>
      </c>
      <c r="D21" s="14">
        <f>'LO I'!D21+'LO IV'!D21+'LO VI'!D21+'LO XII'!D21+'LO XVII'!D21+'T 3'!D21+ZSEO!D21+'T 12'!D21+'T 15'!D21</f>
        <v>89</v>
      </c>
      <c r="E21" s="5"/>
      <c r="F21" s="3">
        <f t="shared" si="1"/>
        <v>0</v>
      </c>
      <c r="G21" s="21"/>
      <c r="H21" s="16">
        <f t="shared" si="2"/>
        <v>0</v>
      </c>
      <c r="I21" s="3">
        <f t="shared" si="3"/>
        <v>0</v>
      </c>
      <c r="J21" s="4">
        <f t="shared" si="4"/>
        <v>0</v>
      </c>
    </row>
    <row r="22" spans="1:10" s="1" customFormat="1" ht="51">
      <c r="A22" s="13">
        <v>18</v>
      </c>
      <c r="B22" s="38" t="s">
        <v>45</v>
      </c>
      <c r="C22" s="38" t="s">
        <v>46</v>
      </c>
      <c r="D22" s="14">
        <f>'LO I'!D22+'LO IV'!D22+'LO VI'!D22+'LO XII'!D22+'LO XVII'!D22+'T 3'!D22+ZSEO!D22+'T 12'!D22+'T 15'!D22</f>
        <v>8</v>
      </c>
      <c r="E22" s="5"/>
      <c r="F22" s="3">
        <f t="shared" si="1"/>
        <v>0</v>
      </c>
      <c r="G22" s="21"/>
      <c r="H22" s="16">
        <f t="shared" si="2"/>
        <v>0</v>
      </c>
      <c r="I22" s="3">
        <f t="shared" si="3"/>
        <v>0</v>
      </c>
      <c r="J22" s="4">
        <f t="shared" si="4"/>
        <v>0</v>
      </c>
    </row>
    <row r="23" spans="1:10" s="1" customFormat="1" ht="89.25">
      <c r="A23" s="13">
        <v>19</v>
      </c>
      <c r="B23" s="38" t="s">
        <v>94</v>
      </c>
      <c r="C23" s="38" t="s">
        <v>95</v>
      </c>
      <c r="D23" s="14">
        <f>'LO I'!D23+'LO IV'!D23+'LO VI'!D23+'LO XII'!D23+'LO XVII'!D23+'T 3'!D23+ZSEO!D23+'T 12'!D23+'T 15'!D23</f>
        <v>9</v>
      </c>
      <c r="E23" s="5"/>
      <c r="F23" s="3">
        <f t="shared" si="1"/>
        <v>0</v>
      </c>
      <c r="G23" s="21"/>
      <c r="H23" s="16">
        <f t="shared" si="2"/>
        <v>0</v>
      </c>
      <c r="I23" s="3">
        <f t="shared" si="3"/>
        <v>0</v>
      </c>
      <c r="J23" s="4">
        <f t="shared" si="4"/>
        <v>0</v>
      </c>
    </row>
    <row r="24" spans="1:10" s="1" customFormat="1" ht="51">
      <c r="A24" s="13">
        <v>20</v>
      </c>
      <c r="B24" s="38" t="s">
        <v>47</v>
      </c>
      <c r="C24" s="38" t="s">
        <v>48</v>
      </c>
      <c r="D24" s="14">
        <f>'LO I'!D24+'LO IV'!D24+'LO VI'!D24+'LO XII'!D24+'LO XVII'!D24+'T 3'!D24+ZSEO!D24+'T 12'!D24+'T 15'!D24</f>
        <v>11</v>
      </c>
      <c r="E24" s="5"/>
      <c r="F24" s="3">
        <f t="shared" si="1"/>
        <v>0</v>
      </c>
      <c r="G24" s="21"/>
      <c r="H24" s="16">
        <f t="shared" si="2"/>
        <v>0</v>
      </c>
      <c r="I24" s="3">
        <f t="shared" si="3"/>
        <v>0</v>
      </c>
      <c r="J24" s="4">
        <f t="shared" si="4"/>
        <v>0</v>
      </c>
    </row>
    <row r="25" spans="1:10" s="1" customFormat="1" ht="102">
      <c r="A25" s="13">
        <v>21</v>
      </c>
      <c r="B25" s="38" t="s">
        <v>49</v>
      </c>
      <c r="C25" s="38" t="s">
        <v>50</v>
      </c>
      <c r="D25" s="14">
        <f>'LO I'!D25+'LO IV'!D25+'LO VI'!D25+'LO XII'!D25+'LO XVII'!D25+'T 3'!D25+ZSEO!D25+'T 12'!D25+'T 15'!D25</f>
        <v>46</v>
      </c>
      <c r="E25" s="5"/>
      <c r="F25" s="3">
        <f t="shared" si="1"/>
        <v>0</v>
      </c>
      <c r="G25" s="21"/>
      <c r="H25" s="16">
        <f t="shared" si="2"/>
        <v>0</v>
      </c>
      <c r="I25" s="3">
        <f t="shared" si="3"/>
        <v>0</v>
      </c>
      <c r="J25" s="4">
        <f t="shared" si="4"/>
        <v>0</v>
      </c>
    </row>
    <row r="26" spans="1:10" s="1" customFormat="1" ht="51">
      <c r="A26" s="13">
        <v>22</v>
      </c>
      <c r="B26" s="38" t="s">
        <v>51</v>
      </c>
      <c r="C26" s="38" t="s">
        <v>52</v>
      </c>
      <c r="D26" s="14">
        <f>'LO I'!D26+'LO IV'!D26+'LO VI'!D26+'LO XII'!D26+'LO XVII'!D26+'T 3'!D26+ZSEO!D26+'T 12'!D26+'T 15'!D26</f>
        <v>9</v>
      </c>
      <c r="E26" s="5"/>
      <c r="F26" s="3">
        <f t="shared" si="1"/>
        <v>0</v>
      </c>
      <c r="G26" s="21"/>
      <c r="H26" s="16">
        <f t="shared" si="2"/>
        <v>0</v>
      </c>
      <c r="I26" s="3">
        <f t="shared" si="3"/>
        <v>0</v>
      </c>
      <c r="J26" s="4">
        <f t="shared" si="4"/>
        <v>0</v>
      </c>
    </row>
    <row r="27" spans="1:10" s="1" customFormat="1" ht="76.5">
      <c r="A27" s="13">
        <v>23</v>
      </c>
      <c r="B27" s="38" t="s">
        <v>53</v>
      </c>
      <c r="C27" s="38" t="s">
        <v>54</v>
      </c>
      <c r="D27" s="14">
        <f>'LO I'!D27+'LO IV'!D27+'LO VI'!D27+'LO XII'!D27+'LO XVII'!D27+'T 3'!D27+ZSEO!D27+'T 12'!D27+'T 15'!D27</f>
        <v>9</v>
      </c>
      <c r="E27" s="5"/>
      <c r="F27" s="3">
        <f t="shared" si="1"/>
        <v>0</v>
      </c>
      <c r="G27" s="21"/>
      <c r="H27" s="16">
        <f t="shared" si="2"/>
        <v>0</v>
      </c>
      <c r="I27" s="3">
        <f t="shared" si="3"/>
        <v>0</v>
      </c>
      <c r="J27" s="4">
        <f t="shared" si="4"/>
        <v>0</v>
      </c>
    </row>
    <row r="28" spans="1:10" s="1" customFormat="1" ht="51">
      <c r="A28" s="13">
        <v>24</v>
      </c>
      <c r="B28" s="38" t="s">
        <v>55</v>
      </c>
      <c r="C28" s="38" t="s">
        <v>56</v>
      </c>
      <c r="D28" s="14">
        <f>'LO I'!D28+'LO IV'!D28+'LO VI'!D28+'LO XII'!D28+'LO XVII'!D28+'T 3'!D28+ZSEO!D28+'T 12'!D28+'T 15'!D28</f>
        <v>8</v>
      </c>
      <c r="E28" s="5"/>
      <c r="F28" s="3">
        <f t="shared" si="1"/>
        <v>0</v>
      </c>
      <c r="G28" s="21"/>
      <c r="H28" s="16">
        <f t="shared" si="2"/>
        <v>0</v>
      </c>
      <c r="I28" s="3">
        <f t="shared" si="3"/>
        <v>0</v>
      </c>
      <c r="J28" s="4">
        <f t="shared" si="4"/>
        <v>0</v>
      </c>
    </row>
    <row r="29" spans="1:10" s="1" customFormat="1" ht="127.5">
      <c r="A29" s="13">
        <v>25</v>
      </c>
      <c r="B29" s="38" t="s">
        <v>57</v>
      </c>
      <c r="C29" s="38" t="s">
        <v>96</v>
      </c>
      <c r="D29" s="14">
        <f>'LO I'!D29+'LO IV'!D29+'LO VI'!D29+'LO XII'!D29+'LO XVII'!D29+'T 3'!D29+ZSEO!D29+'T 12'!D29+'T 15'!D29</f>
        <v>6</v>
      </c>
      <c r="E29" s="5"/>
      <c r="F29" s="3">
        <f t="shared" si="1"/>
        <v>0</v>
      </c>
      <c r="G29" s="21"/>
      <c r="H29" s="16">
        <f t="shared" si="2"/>
        <v>0</v>
      </c>
      <c r="I29" s="3">
        <f t="shared" si="3"/>
        <v>0</v>
      </c>
      <c r="J29" s="4">
        <f t="shared" si="4"/>
        <v>0</v>
      </c>
    </row>
    <row r="30" spans="1:10" s="1" customFormat="1" ht="38.25">
      <c r="A30" s="13">
        <v>26</v>
      </c>
      <c r="B30" s="38" t="s">
        <v>58</v>
      </c>
      <c r="C30" s="38" t="s">
        <v>59</v>
      </c>
      <c r="D30" s="14">
        <f>'LO I'!D30+'LO IV'!D30+'LO VI'!D30+'LO XII'!D30+'LO XVII'!D30+'T 3'!D30+ZSEO!D30+'T 12'!D30+'T 15'!D30</f>
        <v>26</v>
      </c>
      <c r="E30" s="5"/>
      <c r="F30" s="3">
        <f t="shared" si="1"/>
        <v>0</v>
      </c>
      <c r="G30" s="21"/>
      <c r="H30" s="16">
        <f t="shared" si="2"/>
        <v>0</v>
      </c>
      <c r="I30" s="3">
        <f t="shared" si="3"/>
        <v>0</v>
      </c>
      <c r="J30" s="4">
        <f t="shared" si="4"/>
        <v>0</v>
      </c>
    </row>
    <row r="31" spans="1:10" s="1" customFormat="1" ht="38.25">
      <c r="A31" s="13">
        <v>27</v>
      </c>
      <c r="B31" s="38" t="s">
        <v>60</v>
      </c>
      <c r="C31" s="38" t="s">
        <v>61</v>
      </c>
      <c r="D31" s="14">
        <f>'LO I'!D31+'LO IV'!D31+'LO VI'!D31+'LO XII'!D31+'LO XVII'!D31+'T 3'!D31+ZSEO!D31+'T 12'!D31+'T 15'!D31</f>
        <v>10</v>
      </c>
      <c r="E31" s="5"/>
      <c r="F31" s="3">
        <f t="shared" si="1"/>
        <v>0</v>
      </c>
      <c r="G31" s="21"/>
      <c r="H31" s="16">
        <f t="shared" si="2"/>
        <v>0</v>
      </c>
      <c r="I31" s="3">
        <f t="shared" si="3"/>
        <v>0</v>
      </c>
      <c r="J31" s="4">
        <f t="shared" si="4"/>
        <v>0</v>
      </c>
    </row>
    <row r="32" spans="1:10" s="1" customFormat="1" ht="38.25">
      <c r="A32" s="13">
        <v>28</v>
      </c>
      <c r="B32" s="38" t="s">
        <v>62</v>
      </c>
      <c r="C32" s="38" t="s">
        <v>63</v>
      </c>
      <c r="D32" s="14">
        <f>'LO I'!D32+'LO IV'!D32+'LO VI'!D32+'LO XII'!D32+'LO XVII'!D32+'T 3'!D32+ZSEO!D32+'T 12'!D32+'T 15'!D32</f>
        <v>8</v>
      </c>
      <c r="E32" s="5"/>
      <c r="F32" s="3">
        <f t="shared" si="1"/>
        <v>0</v>
      </c>
      <c r="G32" s="21"/>
      <c r="H32" s="16">
        <f t="shared" si="2"/>
        <v>0</v>
      </c>
      <c r="I32" s="3">
        <f t="shared" si="3"/>
        <v>0</v>
      </c>
      <c r="J32" s="4">
        <f t="shared" si="4"/>
        <v>0</v>
      </c>
    </row>
    <row r="33" spans="1:10" s="1" customFormat="1" ht="25.5">
      <c r="A33" s="13">
        <v>29</v>
      </c>
      <c r="B33" s="38" t="s">
        <v>64</v>
      </c>
      <c r="C33" s="38" t="s">
        <v>65</v>
      </c>
      <c r="D33" s="14">
        <f>'LO I'!D33+'LO IV'!D33+'LO VI'!D33+'LO XII'!D33+'LO XVII'!D33+'T 3'!D33+ZSEO!D33+'T 12'!D33+'T 15'!D33</f>
        <v>283</v>
      </c>
      <c r="E33" s="5"/>
      <c r="F33" s="3">
        <f t="shared" si="1"/>
        <v>0</v>
      </c>
      <c r="G33" s="21"/>
      <c r="H33" s="16">
        <f t="shared" si="2"/>
        <v>0</v>
      </c>
      <c r="I33" s="3">
        <f t="shared" si="3"/>
        <v>0</v>
      </c>
      <c r="J33" s="4">
        <f t="shared" si="4"/>
        <v>0</v>
      </c>
    </row>
    <row r="34" spans="1:10" s="1" customFormat="1" ht="25.5">
      <c r="A34" s="13">
        <v>30</v>
      </c>
      <c r="B34" s="38" t="s">
        <v>66</v>
      </c>
      <c r="C34" s="38" t="s">
        <v>67</v>
      </c>
      <c r="D34" s="14">
        <f>'LO I'!D34+'LO IV'!D34+'LO VI'!D34+'LO XII'!D34+'LO XVII'!D34+'T 3'!D34+ZSEO!D34+'T 12'!D34+'T 15'!D34</f>
        <v>282</v>
      </c>
      <c r="E34" s="5"/>
      <c r="F34" s="3">
        <f t="shared" si="1"/>
        <v>0</v>
      </c>
      <c r="G34" s="21"/>
      <c r="H34" s="16">
        <f t="shared" si="2"/>
        <v>0</v>
      </c>
      <c r="I34" s="3">
        <f t="shared" si="3"/>
        <v>0</v>
      </c>
      <c r="J34" s="4">
        <f t="shared" si="4"/>
        <v>0</v>
      </c>
    </row>
    <row r="35" spans="1:10" s="1" customFormat="1" ht="76.5">
      <c r="A35" s="13">
        <v>31</v>
      </c>
      <c r="B35" s="38" t="s">
        <v>68</v>
      </c>
      <c r="C35" s="38" t="s">
        <v>69</v>
      </c>
      <c r="D35" s="14">
        <f>'LO I'!D35+'LO IV'!D35+'LO VI'!D35+'LO XII'!D35+'LO XVII'!D35+'T 3'!D35+ZSEO!D35+'T 12'!D35+'T 15'!D35</f>
        <v>8</v>
      </c>
      <c r="E35" s="5"/>
      <c r="F35" s="3">
        <f t="shared" si="1"/>
        <v>0</v>
      </c>
      <c r="G35" s="21"/>
      <c r="H35" s="16">
        <f t="shared" si="2"/>
        <v>0</v>
      </c>
      <c r="I35" s="3">
        <f t="shared" si="3"/>
        <v>0</v>
      </c>
      <c r="J35" s="4">
        <f t="shared" si="4"/>
        <v>0</v>
      </c>
    </row>
    <row r="36" spans="1:10" s="1" customFormat="1" ht="25.5">
      <c r="A36" s="13">
        <v>32</v>
      </c>
      <c r="B36" s="38" t="s">
        <v>70</v>
      </c>
      <c r="C36" s="38" t="s">
        <v>71</v>
      </c>
      <c r="D36" s="14">
        <f>'LO I'!D36+'LO IV'!D36+'LO VI'!D36+'LO XII'!D36+'LO XVII'!D36+'T 3'!D36+ZSEO!D36+'T 12'!D36+'T 15'!D36</f>
        <v>965</v>
      </c>
      <c r="E36" s="5"/>
      <c r="F36" s="3">
        <f t="shared" si="1"/>
        <v>0</v>
      </c>
      <c r="G36" s="21"/>
      <c r="H36" s="16">
        <f t="shared" si="2"/>
        <v>0</v>
      </c>
      <c r="I36" s="3">
        <f t="shared" si="3"/>
        <v>0</v>
      </c>
      <c r="J36" s="4">
        <f t="shared" si="4"/>
        <v>0</v>
      </c>
    </row>
    <row r="37" spans="1:10" s="1" customFormat="1" ht="38.25">
      <c r="A37" s="13">
        <v>33</v>
      </c>
      <c r="B37" s="38" t="s">
        <v>72</v>
      </c>
      <c r="C37" s="38" t="s">
        <v>73</v>
      </c>
      <c r="D37" s="14">
        <f>'LO I'!D37+'LO IV'!D37+'LO VI'!D37+'LO XII'!D37+'LO XVII'!D37+'T 3'!D37+ZSEO!D37+'T 12'!D37+'T 15'!D37</f>
        <v>70</v>
      </c>
      <c r="E37" s="5"/>
      <c r="F37" s="3">
        <f t="shared" si="1"/>
        <v>0</v>
      </c>
      <c r="G37" s="21"/>
      <c r="H37" s="16">
        <f t="shared" si="2"/>
        <v>0</v>
      </c>
      <c r="I37" s="3">
        <f t="shared" si="3"/>
        <v>0</v>
      </c>
      <c r="J37" s="4">
        <f t="shared" si="4"/>
        <v>0</v>
      </c>
    </row>
    <row r="38" spans="1:10" s="1" customFormat="1">
      <c r="A38" s="13">
        <v>34</v>
      </c>
      <c r="B38" s="38" t="s">
        <v>74</v>
      </c>
      <c r="C38" s="38" t="s">
        <v>75</v>
      </c>
      <c r="D38" s="14">
        <f>'LO I'!D38+'LO IV'!D38+'LO VI'!D38+'LO XII'!D38+'LO XVII'!D38+'T 3'!D38+ZSEO!D38+'T 12'!D38+'T 15'!D38</f>
        <v>7</v>
      </c>
      <c r="E38" s="5"/>
      <c r="F38" s="3">
        <f t="shared" si="1"/>
        <v>0</v>
      </c>
      <c r="G38" s="21"/>
      <c r="H38" s="16">
        <f t="shared" si="2"/>
        <v>0</v>
      </c>
      <c r="I38" s="3">
        <f t="shared" si="3"/>
        <v>0</v>
      </c>
      <c r="J38" s="4">
        <f t="shared" si="4"/>
        <v>0</v>
      </c>
    </row>
    <row r="39" spans="1:10" s="1" customFormat="1" ht="38.25">
      <c r="A39" s="13">
        <v>35</v>
      </c>
      <c r="B39" s="38" t="s">
        <v>76</v>
      </c>
      <c r="C39" s="38" t="s">
        <v>77</v>
      </c>
      <c r="D39" s="14">
        <f>'LO I'!D39+'LO IV'!D39+'LO VI'!D39+'LO XII'!D39+'LO XVII'!D39+'T 3'!D39+ZSEO!D39+'T 12'!D39+'T 15'!D39</f>
        <v>7</v>
      </c>
      <c r="E39" s="5"/>
      <c r="F39" s="3">
        <f t="shared" si="1"/>
        <v>0</v>
      </c>
      <c r="G39" s="21"/>
      <c r="H39" s="16">
        <f t="shared" si="2"/>
        <v>0</v>
      </c>
      <c r="I39" s="3">
        <f t="shared" si="3"/>
        <v>0</v>
      </c>
      <c r="J39" s="4">
        <f t="shared" si="4"/>
        <v>0</v>
      </c>
    </row>
    <row r="40" spans="1:10" s="1" customFormat="1" ht="51">
      <c r="A40" s="13">
        <v>36</v>
      </c>
      <c r="B40" s="38" t="s">
        <v>78</v>
      </c>
      <c r="C40" s="38" t="s">
        <v>79</v>
      </c>
      <c r="D40" s="14">
        <f>'LO I'!D40+'LO IV'!D40+'LO VI'!D40+'LO XII'!D40+'LO XVII'!D40+'T 3'!D40+ZSEO!D40+'T 12'!D40+'T 15'!D40</f>
        <v>42</v>
      </c>
      <c r="E40" s="5"/>
      <c r="F40" s="3">
        <f t="shared" si="1"/>
        <v>0</v>
      </c>
      <c r="G40" s="21"/>
      <c r="H40" s="16">
        <f t="shared" si="2"/>
        <v>0</v>
      </c>
      <c r="I40" s="3">
        <f t="shared" si="3"/>
        <v>0</v>
      </c>
      <c r="J40" s="4">
        <f t="shared" si="4"/>
        <v>0</v>
      </c>
    </row>
    <row r="41" spans="1:10" s="1" customFormat="1">
      <c r="A41" s="13">
        <v>37</v>
      </c>
      <c r="B41" s="38" t="s">
        <v>80</v>
      </c>
      <c r="C41" s="38" t="s">
        <v>81</v>
      </c>
      <c r="D41" s="14">
        <f>'LO I'!D41+'LO IV'!D41+'LO VI'!D41+'LO XII'!D41+'LO XVII'!D41+'T 3'!D41+ZSEO!D41+'T 12'!D41+'T 15'!D41</f>
        <v>15</v>
      </c>
      <c r="E41" s="5"/>
      <c r="F41" s="3">
        <f t="shared" si="1"/>
        <v>0</v>
      </c>
      <c r="G41" s="21"/>
      <c r="H41" s="16">
        <f t="shared" si="2"/>
        <v>0</v>
      </c>
      <c r="I41" s="3">
        <f t="shared" si="3"/>
        <v>0</v>
      </c>
      <c r="J41" s="4">
        <f t="shared" si="4"/>
        <v>0</v>
      </c>
    </row>
    <row r="42" spans="1:10" s="1" customFormat="1" ht="64.5" thickBot="1">
      <c r="A42" s="28">
        <v>38</v>
      </c>
      <c r="B42" s="39" t="s">
        <v>82</v>
      </c>
      <c r="C42" s="39" t="s">
        <v>83</v>
      </c>
      <c r="D42" s="14">
        <f>'LO I'!D42+'LO IV'!D42+'LO VI'!D42+'LO XII'!D42+'LO XVII'!D42+'T 3'!D42+ZSEO!D42+'T 12'!D42+'T 15'!D42</f>
        <v>7</v>
      </c>
      <c r="E42" s="30"/>
      <c r="F42" s="31">
        <f t="shared" si="1"/>
        <v>0</v>
      </c>
      <c r="G42" s="32"/>
      <c r="H42" s="33">
        <f t="shared" si="2"/>
        <v>0</v>
      </c>
      <c r="I42" s="31">
        <f t="shared" si="3"/>
        <v>0</v>
      </c>
      <c r="J42" s="34">
        <f t="shared" si="4"/>
        <v>0</v>
      </c>
    </row>
    <row r="43" spans="1:10" ht="15" thickBot="1">
      <c r="F43" s="35">
        <f>SUM(F5:F42)</f>
        <v>0</v>
      </c>
      <c r="H43" s="35">
        <f>SUM(H5:H42)</f>
        <v>0</v>
      </c>
      <c r="J43" s="35">
        <f>SUM(J5:J42)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pane ySplit="4" topLeftCell="A5" activePane="bottomLeft" state="frozen"/>
      <selection activeCell="C29" sqref="C29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46" t="s">
        <v>9</v>
      </c>
      <c r="D1" s="46"/>
      <c r="E1" s="46"/>
      <c r="F1" s="46"/>
      <c r="G1" s="46"/>
      <c r="H1" s="46"/>
      <c r="I1" s="46"/>
    </row>
    <row r="2" spans="1:10" s="8" customFormat="1" ht="15">
      <c r="A2" s="9"/>
      <c r="B2" s="10"/>
      <c r="C2" s="49" t="s">
        <v>92</v>
      </c>
      <c r="D2" s="49"/>
      <c r="E2" s="49"/>
      <c r="F2" s="49"/>
      <c r="G2" s="49"/>
      <c r="H2" s="49"/>
      <c r="I2" s="49"/>
    </row>
    <row r="3" spans="1:10" s="8" customFormat="1" ht="15.75" thickBot="1">
      <c r="A3" s="9"/>
      <c r="B3" s="10"/>
      <c r="C3" s="19"/>
      <c r="D3" s="48"/>
      <c r="E3" s="48"/>
      <c r="F3" s="48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Chemia - Zestaw do doświadczeń chemicznych</v>
      </c>
      <c r="C5" s="17" t="str">
        <f>zbiorówka!C5</f>
        <v>Zestaw szkła i sprzętu laboratoryjnego dla grupy 2-4 osób do doświadczeń z chemii dostosowany do wykonania doświadczeń odpowiadających podstawie programowej dla szkół ponadpodstawowych. Zestaw w opakowaniu przenośnym, wyłożony gąbką.</v>
      </c>
      <c r="D5" s="42">
        <v>6</v>
      </c>
      <c r="E5" s="15">
        <f>zbiorówka!E5</f>
        <v>0</v>
      </c>
      <c r="F5" s="15">
        <f>E5*D5</f>
        <v>0</v>
      </c>
      <c r="G5" s="36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165.75">
      <c r="A6" s="13">
        <v>2</v>
      </c>
      <c r="B6" s="17" t="str">
        <f>zbiorówka!B6</f>
        <v>Zestaw szkła laboratoryjnego</v>
      </c>
      <c r="C6" s="17" t="str">
        <f>zbiorówka!C6</f>
        <v>Komplet szkła laboratoryjnego(zalecane szkło borokrzemianowe), wyposażenie pracowni w szkole ponadpodstawowej, zgodny z podstawą programową  - w zestawie (przykładowo): 1. Chłodnica Liebiga - 1 szt. 2. Kolba destylacyjna 100 ml - 1 szt. 3. Kolba płaskodenna 250 ml - 1 szt. 4. Kolba stożkowa 200 ml - 2 szt. 5. Krystalizator z wlewem - 2 szt. 6. Lejek szklany  - 1 szt. 7. Moździerz porcelanowy  z tłuczkiem - 1 szt. 8. Parownica porcelanowa  - 1 szt. 9. Pipeta miarowa 5 ml - 1 szt. 10. Cylinder miarowy 100 ml - 1 szt.  250 ml - 1 szt.11. Łyżeczka polistyrenowa - 1 szt. 12. Pręcik szklany - 3 szt.
13. Kolba kulista 100 ml - 1 szt. 14. Probówki min 2 rozmiary ok 20 szt.. 15. Stojak do probówek - 1 szt. 16. Szczoteczka do probówek - 1 szt. 17. Szalki Petriego - 2 szt. 18. Szczypce drewniane do probówek - 2 szt. 19. Rurki szklane - zestaw (ok.15sztuk)  rurek o różnych przekrojach i długościach, proste, zgięte - różne kąty, dwukrotnie zgięte, kapilarne 20. Rurka gumowa- 1 szt.
21. Korki gumowe różne min. 10 szt 22. Szkiełko zegarkowe - 4 szt. 23. Zlewka: 250 ml - 1 szt. niska; 100 ml - 1 szt.; wysoka 250 ml - 1 szt.24. Tryskawka - 1 szt. 25. Termometr  0 - 200 st. C - 1 szt.26. Butla laboratoryjna 100 ml - 2 szt.27. Probówka z tubusem  - 1 szt.28. Rozdzielacz cylindryczny 50 ml - 1 szt.</v>
      </c>
      <c r="D6" s="42">
        <v>6</v>
      </c>
      <c r="E6" s="15">
        <f>zbiorówka!E6</f>
        <v>0</v>
      </c>
      <c r="F6" s="15">
        <f t="shared" ref="F6:F42" si="0">E6*D6</f>
        <v>0</v>
      </c>
      <c r="G6" s="36">
        <f>zbiorówka!G6</f>
        <v>0</v>
      </c>
      <c r="H6" s="16">
        <f t="shared" ref="H6:H42" si="1">J6-F6</f>
        <v>0</v>
      </c>
      <c r="I6" s="3">
        <f t="shared" ref="I6:I42" si="2">E6*G6%+E6</f>
        <v>0</v>
      </c>
      <c r="J6" s="4">
        <f t="shared" ref="J6:J42" si="3">I6*D6</f>
        <v>0</v>
      </c>
    </row>
    <row r="7" spans="1:10" s="1" customFormat="1" ht="51">
      <c r="A7" s="13">
        <v>3</v>
      </c>
      <c r="B7" s="17" t="str">
        <f>zbiorówka!B7</f>
        <v>Elektrochemia - Zestaw do ćwiczeń z elektrochemii</v>
      </c>
      <c r="C7" s="17" t="str">
        <f>zbiorówka!C7</f>
        <v xml:space="preserve"> Zestaw do  przeprowadzenie badań: przewodnictwa wody i wodnych roztworów elektrolitów, wpływu temperatury na przewodnictwo, oporu elektrolitów w zależności od powierzchni elektrod i ich odległości, elektrolizy soli miedzi, ogniw, polaryzacji elektrod. Zestaw odpowiada realizacji podstawy programowej szkół ponadpodstawowych.</v>
      </c>
      <c r="D7" s="42">
        <v>3</v>
      </c>
      <c r="E7" s="15">
        <f>zbiorówka!E7</f>
        <v>0</v>
      </c>
      <c r="F7" s="15">
        <f t="shared" si="0"/>
        <v>0</v>
      </c>
      <c r="G7" s="36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38.25">
      <c r="A8" s="13">
        <v>4</v>
      </c>
      <c r="B8" s="17" t="str">
        <f>zbiorówka!B8</f>
        <v>Przyrząd do elektrolizy</v>
      </c>
      <c r="C8" s="17" t="str">
        <f>zbiorówka!C8</f>
        <v>Przyrząd do elektrolizy w postaci dwóch elektrod osadzonych na
wyprofilowanych ramionach przewodzących umieszczonych na wspornikach w pojemniku plastikowym, w dole pojemnika  gniazda przewodów bananowych</v>
      </c>
      <c r="D8" s="42">
        <v>1</v>
      </c>
      <c r="E8" s="15">
        <f>zbiorówka!E8</f>
        <v>0</v>
      </c>
      <c r="F8" s="15">
        <f t="shared" si="0"/>
        <v>0</v>
      </c>
      <c r="G8" s="36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25.5">
      <c r="A9" s="13">
        <v>5</v>
      </c>
      <c r="B9" s="17" t="str">
        <f>zbiorówka!B9</f>
        <v>Próbki paliw - rodzaje paliw</v>
      </c>
      <c r="C9" s="17" t="str">
        <f>zbiorówka!C9</f>
        <v>Zestaw  12 próbek paliw zapakowanych w walizkę/gablotkę z opisem paliw</v>
      </c>
      <c r="D9" s="42">
        <v>1</v>
      </c>
      <c r="E9" s="15">
        <f>zbiorówka!E9</f>
        <v>0</v>
      </c>
      <c r="F9" s="15">
        <f t="shared" si="0"/>
        <v>0</v>
      </c>
      <c r="G9" s="36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25.5">
      <c r="A10" s="13">
        <v>6</v>
      </c>
      <c r="B10" s="17" t="str">
        <f>zbiorówka!B10</f>
        <v>Metale i ich stopy</v>
      </c>
      <c r="C10" s="17" t="str">
        <f>zbiorówka!C10</f>
        <v>Zestaw min. 12 płytek z różnych metali i ich stopów,  z ich  oznaczeniami/nazwami. Płytki w opakowaniu - walizka/skrzynka.</v>
      </c>
      <c r="D10" s="42">
        <v>1</v>
      </c>
      <c r="E10" s="15">
        <f>zbiorówka!E10</f>
        <v>0</v>
      </c>
      <c r="F10" s="15">
        <f t="shared" si="0"/>
        <v>0</v>
      </c>
      <c r="G10" s="36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51">
      <c r="A11" s="13">
        <v>7</v>
      </c>
      <c r="B11" s="17" t="str">
        <f>zbiorówka!B11</f>
        <v>Suszarka do próbówek z tacką do ociekania</v>
      </c>
      <c r="C11" s="17" t="str">
        <f>zbiorówka!C11</f>
        <v>Suszarka do próbówek z tacką do ociekania. Końcówki prętów zabezpieczone gumkami. Wymiary orientacyjne: Wysokość ok 45cm, Szerokość: ok35cm, Głębokość: ok15cm</v>
      </c>
      <c r="D11" s="42">
        <v>6</v>
      </c>
      <c r="E11" s="15">
        <f>zbiorówka!E11</f>
        <v>0</v>
      </c>
      <c r="F11" s="15">
        <f t="shared" si="0"/>
        <v>0</v>
      </c>
      <c r="G11" s="36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51">
      <c r="A12" s="13">
        <v>8</v>
      </c>
      <c r="B12" s="17" t="str">
        <f>zbiorówka!B12</f>
        <v>Taca do przenoszenia próbówek i odczynników</v>
      </c>
      <c r="C12" s="17" t="str">
        <f>zbiorówka!C12</f>
        <v>Plastikowy pojemnik z uchwytami, po bokach otwory na probówki:  6 otworówxok.20Mm, 8otworówxok.16Mm, 8otworówxok.8Mm Wymiary pojemnika ok.: 30x10x20cm</v>
      </c>
      <c r="D12" s="42">
        <v>6</v>
      </c>
      <c r="E12" s="15">
        <f>zbiorówka!E12</f>
        <v>0</v>
      </c>
      <c r="F12" s="15">
        <f t="shared" si="0"/>
        <v>0</v>
      </c>
      <c r="G12" s="36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25.5">
      <c r="A13" s="13">
        <v>9</v>
      </c>
      <c r="B13" s="17" t="str">
        <f>zbiorówka!B13</f>
        <v>Termometr -10 do 110 C</v>
      </c>
      <c r="C13" s="17" t="str">
        <f>zbiorówka!C13</f>
        <v>Termometr alkoholowy. Zakres pomiaru od -10 do 110 0C.</v>
      </c>
      <c r="D13" s="42">
        <v>6</v>
      </c>
      <c r="E13" s="15">
        <f>zbiorówka!E13</f>
        <v>0</v>
      </c>
      <c r="F13" s="15">
        <f t="shared" si="0"/>
        <v>0</v>
      </c>
      <c r="G13" s="36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>Palnik spirytusowy</v>
      </c>
      <c r="C14" s="17" t="str">
        <f>zbiorówka!C14</f>
        <v xml:space="preserve">Palnik alkoholowy, spirytusowy. Pojemność 100ml.  </v>
      </c>
      <c r="D14" s="42">
        <v>6</v>
      </c>
      <c r="E14" s="15">
        <f>zbiorówka!E14</f>
        <v>0</v>
      </c>
      <c r="F14" s="15">
        <f t="shared" si="0"/>
        <v>0</v>
      </c>
      <c r="G14" s="36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51">
      <c r="A15" s="13">
        <v>11</v>
      </c>
      <c r="B15" s="17" t="str">
        <f>zbiorówka!B15</f>
        <v>Szkolny model atomu</v>
      </c>
      <c r="C15" s="17" t="str">
        <f>zbiorówka!C15</f>
        <v>Model atomu wg Bohra- skład zestawu wchodzą: ·-pudełko: pokrywka i podstawa -  z oznaczonymi powłokami elektronowymi
- 90 krążków 30 oznaczonych "+", 30 "-" i 30 gładkich
-instrukcja wraz z ćwiczeniami</v>
      </c>
      <c r="D15" s="42">
        <v>10</v>
      </c>
      <c r="E15" s="15">
        <f>zbiorówka!E15</f>
        <v>0</v>
      </c>
      <c r="F15" s="15">
        <f t="shared" si="0"/>
        <v>0</v>
      </c>
      <c r="G15" s="36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25.5">
      <c r="A16" s="13">
        <v>12</v>
      </c>
      <c r="B16" s="17" t="str">
        <f>zbiorówka!B16</f>
        <v>Model atomu 3D</v>
      </c>
      <c r="C16" s="17" t="str">
        <f>zbiorówka!C16</f>
        <v>Trójwymiarowy model przekroju atomu, z orbitami elektronowe w postaci chmur elektronów. Wymiary: Średnica atomu: ok 30cm Wysokość modelu: ok 40cm</v>
      </c>
      <c r="D16" s="42">
        <v>1</v>
      </c>
      <c r="E16" s="15">
        <f>zbiorówka!E16</f>
        <v>0</v>
      </c>
      <c r="F16" s="15">
        <f t="shared" si="0"/>
        <v>0</v>
      </c>
      <c r="G16" s="36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Model fullerenu C60</v>
      </c>
      <c r="C17" s="17" t="str">
        <f>zbiorówka!C17</f>
        <v xml:space="preserve">Model cząsteczki fullerenu C60 -  wymiar min 25 cm </v>
      </c>
      <c r="D17" s="42">
        <v>1</v>
      </c>
      <c r="E17" s="15">
        <f>zbiorówka!E17</f>
        <v>0</v>
      </c>
      <c r="F17" s="15">
        <f t="shared" si="0"/>
        <v>0</v>
      </c>
      <c r="G17" s="36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>
      <c r="A18" s="13">
        <v>14</v>
      </c>
      <c r="B18" s="17" t="str">
        <f>zbiorówka!B18</f>
        <v>Model grafitu</v>
      </c>
      <c r="C18" s="17" t="str">
        <f>zbiorówka!C18</f>
        <v>Model przedstawiający strukturę  grafitu (min. 3 warstwy)</v>
      </c>
      <c r="D18" s="42">
        <v>1</v>
      </c>
      <c r="E18" s="15">
        <f>zbiorówka!E18</f>
        <v>0</v>
      </c>
      <c r="F18" s="15">
        <f t="shared" si="0"/>
        <v>0</v>
      </c>
      <c r="G18" s="36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Model chlorku-sodu</v>
      </c>
      <c r="C19" s="17" t="str">
        <f>zbiorówka!C19</f>
        <v>Model przedstawiający strukturę krystaliczną NaCl - jony chloru i sodu w różnych kolorach</v>
      </c>
      <c r="D19" s="42">
        <v>1</v>
      </c>
      <c r="E19" s="15">
        <f>zbiorówka!E19</f>
        <v>0</v>
      </c>
      <c r="F19" s="15">
        <f t="shared" si="0"/>
        <v>0</v>
      </c>
      <c r="G19" s="36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38.25">
      <c r="A20" s="13">
        <v>16</v>
      </c>
      <c r="B20" s="17" t="str">
        <f>zbiorówka!B20</f>
        <v>Model kryształu diamentu</v>
      </c>
      <c r="C20" s="17" t="str">
        <f>zbiorówka!C20</f>
        <v>Model przedstawiający strukturę krystaliczną diamentu.</v>
      </c>
      <c r="D20" s="42">
        <v>1</v>
      </c>
      <c r="E20" s="15">
        <f>zbiorówka!E20</f>
        <v>0</v>
      </c>
      <c r="F20" s="15">
        <f t="shared" si="0"/>
        <v>0</v>
      </c>
      <c r="G20" s="36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Modele atomów - zestaw podstawowy</v>
      </c>
      <c r="C21" s="17" t="str">
        <f>zbiorówka!C21</f>
        <v>Zestaw kulek  i łączników z tworzywa sztucznego, pozwalających na budowę modeli atomów. W zestawie min. 75 różnego rodzaju kulek oraz ok.35 łączników (min 110 elementów). Całość zapakowana w pojemnik.</v>
      </c>
      <c r="D21" s="42">
        <v>10</v>
      </c>
      <c r="E21" s="15">
        <f>zbiorówka!E21</f>
        <v>0</v>
      </c>
      <c r="F21" s="15">
        <f t="shared" si="0"/>
        <v>0</v>
      </c>
      <c r="G21" s="36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Modele atomów - zestaw poszerzony</v>
      </c>
      <c r="C22" s="17" t="str">
        <f>zbiorówka!C22</f>
        <v>Zestaw kulek  i łączników z tworzywa sztucznego, pozwalających na budowę modeli atomów. W zestawie min. 350 różnych kulek oraz 180 łączników  - łącznie min 530 elementów. Całość zapakowana w pojemnik.</v>
      </c>
      <c r="D22" s="42">
        <v>1</v>
      </c>
      <c r="E22" s="15">
        <f>zbiorówka!E22</f>
        <v>0</v>
      </c>
      <c r="F22" s="15">
        <f t="shared" si="0"/>
        <v>0</v>
      </c>
      <c r="G22" s="36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89.25">
      <c r="A23" s="13">
        <v>19</v>
      </c>
      <c r="B23" s="17" t="str">
        <f>zbiorówka!B23</f>
        <v>Zestaw odczynników i chemikaliów do nauki chemii w szkołach ponadgimnazjalnych</v>
      </c>
      <c r="C23" s="17" t="str">
        <f>zbiorówka!C23</f>
        <v>Zestaw odczynników, wskaźników, chemikaliów, substancji - do nauki chemii zgodnie z podstawą programową szkoły ponadpodstawowej. Minimum 80 pozycji.</v>
      </c>
      <c r="D23" s="42">
        <v>1</v>
      </c>
      <c r="E23" s="15">
        <f>zbiorówka!E23</f>
        <v>0</v>
      </c>
      <c r="F23" s="15">
        <f t="shared" si="0"/>
        <v>0</v>
      </c>
      <c r="G23" s="36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51">
      <c r="A24" s="13">
        <v>20</v>
      </c>
      <c r="B24" s="17" t="str">
        <f>zbiorówka!B24</f>
        <v>Paski wskaźnikowe (komplet 100szt)</v>
      </c>
      <c r="C24" s="17" t="str">
        <f>zbiorówka!C24</f>
        <v>Papierki wskaźnikowe,  do oznaczania pH (czułość 1,0 pH) w opakowaniu po 100 sztuk.</v>
      </c>
      <c r="D24" s="42">
        <v>1</v>
      </c>
      <c r="E24" s="15">
        <f>zbiorówka!E24</f>
        <v>0</v>
      </c>
      <c r="F24" s="15">
        <f t="shared" si="0"/>
        <v>0</v>
      </c>
      <c r="G24" s="36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102">
      <c r="A25" s="13">
        <v>21</v>
      </c>
      <c r="B25" s="17" t="str">
        <f>zbiorówka!B25</f>
        <v>Statyw laboratoryjny szkolny z wyposażeniem</v>
      </c>
      <c r="C25" s="17" t="str">
        <f>zbiorówka!C25</f>
        <v>W skład zestawu wchodzą: ·- statyw - metalowa podstawa z prętem
- łącznik krzyżowy 5szt.
- łapa do kolb duża
- łapa do kolb mała
-łapa do biuret podwójna
-łapa do chłodnic
-pierścień zamknięty o średnicy ok 9 cm
-pierścień otwarty o średnicy  ok 6 cm</v>
      </c>
      <c r="D25" s="42">
        <v>6</v>
      </c>
      <c r="E25" s="15">
        <f>zbiorówka!E25</f>
        <v>0</v>
      </c>
      <c r="F25" s="15">
        <f t="shared" si="0"/>
        <v>0</v>
      </c>
      <c r="G25" s="36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Statyw demonstracyjny</v>
      </c>
      <c r="C26" s="17" t="str">
        <f>zbiorówka!C26</f>
        <v>W skład zestawu wchodzą: ·- statyw - metalowa podstawa z prętem
- łącznik krzyżowy min. 5szt.
- łapy do szkła laboratoryjnego - min. 2 szt
-pierścienie o różnych średnicach - 3 szt</v>
      </c>
      <c r="D26" s="42">
        <v>1</v>
      </c>
      <c r="E26" s="15">
        <f>zbiorówka!E26</f>
        <v>0</v>
      </c>
      <c r="F26" s="15">
        <f t="shared" si="0"/>
        <v>0</v>
      </c>
      <c r="G26" s="36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76.5">
      <c r="A27" s="13">
        <v>23</v>
      </c>
      <c r="B27" s="17" t="str">
        <f>zbiorówka!B27</f>
        <v>Układ okresowy pierwiastków chemicznych - część chemiczna</v>
      </c>
      <c r="C27" s="17" t="str">
        <f>zbiorówka!C27</f>
        <v>Plansza dydaktyczna jednostronna w formacie min 200cm x 140 cm prezentująca część chemiczną układu okresowego pierwiastków.</v>
      </c>
      <c r="D27" s="42">
        <v>1</v>
      </c>
      <c r="E27" s="15">
        <f>zbiorówka!E27</f>
        <v>0</v>
      </c>
      <c r="F27" s="15">
        <f t="shared" si="0"/>
        <v>0</v>
      </c>
      <c r="G27" s="36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Tabela rozpuszczalności (wym. Ok. 100x70 cm)</v>
      </c>
      <c r="C28" s="17" t="str">
        <f>zbiorówka!C28</f>
        <v>Plansza dydaktyczna w formacie min 100x70 cm) cm, foliowana, oprawiona, z możliwością zawieszania</v>
      </c>
      <c r="D28" s="42">
        <v>1</v>
      </c>
      <c r="E28" s="15">
        <f>zbiorówka!E28</f>
        <v>0</v>
      </c>
      <c r="F28" s="15">
        <f t="shared" si="0"/>
        <v>0</v>
      </c>
      <c r="G28" s="36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127.5">
      <c r="A29" s="13">
        <v>25</v>
      </c>
      <c r="B29" s="17" t="str">
        <f>zbiorówka!B29</f>
        <v>Komplet plansz do chemii</v>
      </c>
      <c r="C29" s="17" t="s">
        <v>97</v>
      </c>
      <c r="D29" s="42">
        <v>0</v>
      </c>
      <c r="E29" s="15">
        <f>zbiorówka!E29</f>
        <v>0</v>
      </c>
      <c r="F29" s="15">
        <f t="shared" si="0"/>
        <v>0</v>
      </c>
      <c r="G29" s="36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38.25">
      <c r="A30" s="13">
        <v>26</v>
      </c>
      <c r="B30" s="17" t="str">
        <f>zbiorówka!B30</f>
        <v>Waga szkolna elektroniczna 500g/0.1g</v>
      </c>
      <c r="C30" s="17" t="str">
        <f>zbiorówka!C30</f>
        <v xml:space="preserve">Wyświetlacz cyfrowy, Zasilanie: bateryjne, Maksymalne obciążenie 500g, Dokładność 0.1G, </v>
      </c>
      <c r="D30" s="42">
        <v>3</v>
      </c>
      <c r="E30" s="15">
        <f>zbiorówka!E30</f>
        <v>0</v>
      </c>
      <c r="F30" s="15">
        <f t="shared" si="0"/>
        <v>0</v>
      </c>
      <c r="G30" s="36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Waga szalkowa laboratoryjna szkolna 500g</v>
      </c>
      <c r="C31" s="17" t="str">
        <f>zbiorówka!C31</f>
        <v>Waga szalkowa laboratoryjna. Zestaw zawiera ok.20 odważników od 10 mg do 200 g. Udźwig: 500g. Podziałka: 20mg</v>
      </c>
      <c r="D31" s="42">
        <v>0</v>
      </c>
      <c r="E31" s="15">
        <f>zbiorówka!E31</f>
        <v>0</v>
      </c>
      <c r="F31" s="15">
        <f t="shared" si="0"/>
        <v>0</v>
      </c>
      <c r="G31" s="36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38.25">
      <c r="A32" s="13">
        <v>28</v>
      </c>
      <c r="B32" s="17" t="str">
        <f>zbiorówka!B32</f>
        <v xml:space="preserve">Zasilacz laboratoryjny prądu stałego </v>
      </c>
      <c r="C32" s="17" t="str">
        <f>zbiorówka!C32</f>
        <v>Zasilacz laboratoryjny prądu stałego, z płynną regulacją. Wskaźniki  cyfrowe 2xLCD niezależne. Specyfikacja techniczna: Napięcie wyjściowe: 0-30V, Prąd wyjściowy (max): 5A.</v>
      </c>
      <c r="D32" s="42">
        <v>1</v>
      </c>
      <c r="E32" s="15">
        <f>zbiorówka!E32</f>
        <v>0</v>
      </c>
      <c r="F32" s="15">
        <f t="shared" si="0"/>
        <v>0</v>
      </c>
      <c r="G32" s="36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 s="1" customFormat="1" ht="25.5">
      <c r="A33" s="13">
        <v>29</v>
      </c>
      <c r="B33" s="17" t="str">
        <f>zbiorówka!B33</f>
        <v>Okulary ochronne</v>
      </c>
      <c r="C33" s="17" t="str">
        <f>zbiorówka!C33</f>
        <v>Okulary ochronne z otworami wentylacyjnymi</v>
      </c>
      <c r="D33" s="42">
        <v>30</v>
      </c>
      <c r="E33" s="15">
        <f>zbiorówka!E33</f>
        <v>0</v>
      </c>
      <c r="F33" s="15">
        <f t="shared" si="0"/>
        <v>0</v>
      </c>
      <c r="G33" s="36">
        <f>zbiorówka!G33</f>
        <v>0</v>
      </c>
      <c r="H33" s="16">
        <f t="shared" si="1"/>
        <v>0</v>
      </c>
      <c r="I33" s="3">
        <f t="shared" si="2"/>
        <v>0</v>
      </c>
      <c r="J33" s="4">
        <f t="shared" si="3"/>
        <v>0</v>
      </c>
    </row>
    <row r="34" spans="1:10" s="1" customFormat="1" ht="25.5">
      <c r="A34" s="13">
        <v>30</v>
      </c>
      <c r="B34" s="17" t="str">
        <f>zbiorówka!B34</f>
        <v>Fartuchy ochronne</v>
      </c>
      <c r="C34" s="17" t="str">
        <f>zbiorówka!C34</f>
        <v>Fartuch z białego płótna (100% bawełna) z długimi rękawami, trzema kieszeniami, paskiem regulującym obwód oraz zapinane na guziki.</v>
      </c>
      <c r="D34" s="42">
        <v>30</v>
      </c>
      <c r="E34" s="15">
        <f>zbiorówka!E34</f>
        <v>0</v>
      </c>
      <c r="F34" s="15">
        <f t="shared" si="0"/>
        <v>0</v>
      </c>
      <c r="G34" s="36">
        <f>zbiorówka!G34</f>
        <v>0</v>
      </c>
      <c r="H34" s="16">
        <f t="shared" si="1"/>
        <v>0</v>
      </c>
      <c r="I34" s="3">
        <f t="shared" si="2"/>
        <v>0</v>
      </c>
      <c r="J34" s="4">
        <f t="shared" si="3"/>
        <v>0</v>
      </c>
    </row>
    <row r="35" spans="1:10" s="1" customFormat="1" ht="76.5">
      <c r="A35" s="13">
        <v>31</v>
      </c>
      <c r="B35" s="17" t="str">
        <f>zbiorówka!B35</f>
        <v>Apteczka</v>
      </c>
      <c r="C35" s="17" t="str">
        <f>zbiorówka!C35</f>
        <v>Apteczka w  walizce z tworzywa, z systemem mocowania na ścianę. Skład - minimum: opatrunek indywidualny - 1 szt., opaska dz. 4 x 5 - 4 szt., opaska dz. 4 x 10 - 4 szt., opaska 4 x 15 - 1 szt, chusta trójkątna - 2 szt., wata 50g - 1 op., plaster z gazą 1m x 6cm, kompres 5 x 5 - 1 szt., kompres 7 x 7 - 1 szt., kompres 9 x 9 - 1 szt., nożyczki - 1 szt., rękawice gumowe - 4 szt., ustnik do sztucznego oddychania - 1 szt., koc termoizolacyjny - 1 szt., opaska elastyczna - 1 szt., poloplast - 1 szt., zestaw do płukania oka, gaza opatrunkowa, instrukcja pierwszej pomocy.  Skład zgodny z normą DIN 13157 PLUS</v>
      </c>
      <c r="D35" s="42">
        <v>1</v>
      </c>
      <c r="E35" s="15">
        <f>zbiorówka!E35</f>
        <v>0</v>
      </c>
      <c r="F35" s="15">
        <f t="shared" si="0"/>
        <v>0</v>
      </c>
      <c r="G35" s="36">
        <f>zbiorówka!G35</f>
        <v>0</v>
      </c>
      <c r="H35" s="16">
        <f t="shared" si="1"/>
        <v>0</v>
      </c>
      <c r="I35" s="3">
        <f t="shared" si="2"/>
        <v>0</v>
      </c>
      <c r="J35" s="4">
        <f t="shared" si="3"/>
        <v>0</v>
      </c>
    </row>
    <row r="36" spans="1:10" s="1" customFormat="1" ht="25.5">
      <c r="A36" s="13">
        <v>32</v>
      </c>
      <c r="B36" s="17" t="str">
        <f>zbiorówka!B36</f>
        <v>Rękawiczki lateksowe</v>
      </c>
      <c r="C36" s="17" t="str">
        <f>zbiorówka!C36</f>
        <v>Rękawice laboratoryjne, cienkie, elastyczne. 100 szt. w opakowaniu</v>
      </c>
      <c r="D36" s="42">
        <v>100</v>
      </c>
      <c r="E36" s="15">
        <f>zbiorówka!E36</f>
        <v>0</v>
      </c>
      <c r="F36" s="15">
        <f t="shared" si="0"/>
        <v>0</v>
      </c>
      <c r="G36" s="36">
        <f>zbiorówka!G36</f>
        <v>0</v>
      </c>
      <c r="H36" s="16">
        <f t="shared" si="1"/>
        <v>0</v>
      </c>
      <c r="I36" s="3">
        <f t="shared" si="2"/>
        <v>0</v>
      </c>
      <c r="J36" s="4">
        <f t="shared" si="3"/>
        <v>0</v>
      </c>
    </row>
    <row r="37" spans="1:10" s="1" customFormat="1" ht="38.25">
      <c r="A37" s="13">
        <v>33</v>
      </c>
      <c r="B37" s="17" t="str">
        <f>zbiorówka!B37</f>
        <v>Rękawice do gorących przedmiotów</v>
      </c>
      <c r="C37" s="17" t="str">
        <f>zbiorówka!C37</f>
        <v>Rękawice termiczne wykonane z grubej bawełny frotte, ciepło kontaktowe do 250° C</v>
      </c>
      <c r="D37" s="42">
        <v>10</v>
      </c>
      <c r="E37" s="15">
        <f>zbiorówka!E37</f>
        <v>0</v>
      </c>
      <c r="F37" s="15">
        <f t="shared" si="0"/>
        <v>0</v>
      </c>
      <c r="G37" s="36">
        <f>zbiorówka!G37</f>
        <v>0</v>
      </c>
      <c r="H37" s="16">
        <f t="shared" si="1"/>
        <v>0</v>
      </c>
      <c r="I37" s="3">
        <f t="shared" si="2"/>
        <v>0</v>
      </c>
      <c r="J37" s="4">
        <f t="shared" si="3"/>
        <v>0</v>
      </c>
    </row>
    <row r="38" spans="1:10" s="1" customFormat="1">
      <c r="A38" s="13">
        <v>34</v>
      </c>
      <c r="B38" s="17" t="str">
        <f>zbiorówka!B38</f>
        <v>Parafilm</v>
      </c>
      <c r="C38" s="17" t="str">
        <f>zbiorówka!C38</f>
        <v>Parafilm  do uszczelniania szkła i plastików laboratoryjnych  Szerokość rolki: ok.50 mm Długość rolki: min 75 m</v>
      </c>
      <c r="D38" s="42">
        <v>1</v>
      </c>
      <c r="E38" s="15">
        <f>zbiorówka!E38</f>
        <v>0</v>
      </c>
      <c r="F38" s="15">
        <f t="shared" si="0"/>
        <v>0</v>
      </c>
      <c r="G38" s="36">
        <f>zbiorówka!G38</f>
        <v>0</v>
      </c>
      <c r="H38" s="16">
        <f t="shared" si="1"/>
        <v>0</v>
      </c>
      <c r="I38" s="3">
        <f t="shared" si="2"/>
        <v>0</v>
      </c>
      <c r="J38" s="4">
        <f t="shared" si="3"/>
        <v>0</v>
      </c>
    </row>
    <row r="39" spans="1:10" s="1" customFormat="1" ht="38.25">
      <c r="A39" s="13">
        <v>35</v>
      </c>
      <c r="B39" s="17" t="str">
        <f>zbiorówka!B39</f>
        <v xml:space="preserve">Mata z włókniny chłonnej </v>
      </c>
      <c r="C39" s="17" t="str">
        <f>zbiorówka!C39</f>
        <v>Mata z włókniny chłonnej, absorbująca chemikalia (uniwersalna), wymiar ok.40 cmx50 min 100mat w opakowaniu</v>
      </c>
      <c r="D39" s="42">
        <v>1</v>
      </c>
      <c r="E39" s="15">
        <f>zbiorówka!E39</f>
        <v>0</v>
      </c>
      <c r="F39" s="15">
        <f t="shared" si="0"/>
        <v>0</v>
      </c>
      <c r="G39" s="36">
        <f>zbiorówka!G39</f>
        <v>0</v>
      </c>
      <c r="H39" s="16">
        <f t="shared" si="1"/>
        <v>0</v>
      </c>
      <c r="I39" s="3">
        <f t="shared" si="2"/>
        <v>0</v>
      </c>
      <c r="J39" s="4">
        <f t="shared" si="3"/>
        <v>0</v>
      </c>
    </row>
    <row r="40" spans="1:10" s="1" customFormat="1" ht="51">
      <c r="A40" s="13">
        <v>36</v>
      </c>
      <c r="B40" s="17" t="str">
        <f>zbiorówka!B40</f>
        <v>Palnik Bunsena (z wkładami wymiennymi)</v>
      </c>
      <c r="C40" s="17" t="str">
        <f>zbiorówka!C40</f>
        <v>W zestawie: ·Palnik laboratoryjny
Kartusz gazowy
Dane techniczne: ·Temperatura płomienia 1700oC
Kartusz 230g / 410 ml30% propan, 70% butan</v>
      </c>
      <c r="D40" s="42">
        <v>6</v>
      </c>
      <c r="E40" s="15">
        <f>zbiorówka!E40</f>
        <v>0</v>
      </c>
      <c r="F40" s="15">
        <f t="shared" si="0"/>
        <v>0</v>
      </c>
      <c r="G40" s="36">
        <f>zbiorówka!G40</f>
        <v>0</v>
      </c>
      <c r="H40" s="16">
        <f t="shared" si="1"/>
        <v>0</v>
      </c>
      <c r="I40" s="3">
        <f t="shared" si="2"/>
        <v>0</v>
      </c>
      <c r="J40" s="4">
        <f t="shared" si="3"/>
        <v>0</v>
      </c>
    </row>
    <row r="41" spans="1:10" s="1" customFormat="1">
      <c r="A41" s="13">
        <v>37</v>
      </c>
      <c r="B41" s="17" t="str">
        <f>zbiorówka!B41</f>
        <v>Czasza grzejna</v>
      </c>
      <c r="C41" s="17" t="str">
        <f>zbiorówka!C41</f>
        <v>Elektryczny płaszcz grzewczy z regulacją mocy, do max 4500C</v>
      </c>
      <c r="D41" s="42">
        <v>2</v>
      </c>
      <c r="E41" s="15">
        <f>zbiorówka!E41</f>
        <v>0</v>
      </c>
      <c r="F41" s="15">
        <f t="shared" si="0"/>
        <v>0</v>
      </c>
      <c r="G41" s="36">
        <f>zbiorówka!G41</f>
        <v>0</v>
      </c>
      <c r="H41" s="16">
        <f t="shared" si="1"/>
        <v>0</v>
      </c>
      <c r="I41" s="3">
        <f t="shared" si="2"/>
        <v>0</v>
      </c>
      <c r="J41" s="4">
        <f t="shared" si="3"/>
        <v>0</v>
      </c>
    </row>
    <row r="42" spans="1:10" s="1" customFormat="1" ht="64.5" thickBot="1">
      <c r="A42" s="28">
        <v>38</v>
      </c>
      <c r="B42" s="29" t="str">
        <f>zbiorówka!B42</f>
        <v>Butla z kranikiem do wody destylowanej (10l)</v>
      </c>
      <c r="C42" s="29" t="str">
        <f>zbiorówka!C42</f>
        <v>Butla do wody destylowanej z kranem, pojemność 10l, z tworzywa, szyja gwintowana z nakrętką, uchwyt do przenoszenia</v>
      </c>
      <c r="D42" s="42">
        <v>1</v>
      </c>
      <c r="E42" s="37">
        <f>zbiorówka!E42</f>
        <v>0</v>
      </c>
      <c r="F42" s="37">
        <f t="shared" si="0"/>
        <v>0</v>
      </c>
      <c r="G42" s="40">
        <f>zbiorówka!G42</f>
        <v>0</v>
      </c>
      <c r="H42" s="33">
        <f t="shared" si="1"/>
        <v>0</v>
      </c>
      <c r="I42" s="31">
        <f t="shared" si="2"/>
        <v>0</v>
      </c>
      <c r="J42" s="34">
        <f t="shared" si="3"/>
        <v>0</v>
      </c>
    </row>
    <row r="43" spans="1:10">
      <c r="F43" s="18">
        <f>SUM(F5:F42)</f>
        <v>0</v>
      </c>
      <c r="H43" s="18">
        <f>SUM(H5:H42)</f>
        <v>0</v>
      </c>
      <c r="J43" s="18">
        <f>SUM(J5:J42)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pane ySplit="4" topLeftCell="A26" activePane="bottomLeft" state="frozen"/>
      <selection activeCell="C29" sqref="C29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9.875" style="12" bestFit="1" customWidth="1"/>
    <col min="9" max="9" width="12.2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46" t="s">
        <v>9</v>
      </c>
      <c r="D1" s="46"/>
      <c r="E1" s="46"/>
      <c r="F1" s="46"/>
      <c r="G1" s="46"/>
      <c r="H1" s="46"/>
      <c r="I1" s="46"/>
      <c r="J1" s="46"/>
    </row>
    <row r="2" spans="1:10" s="8" customFormat="1" ht="15">
      <c r="A2" s="9"/>
      <c r="B2" s="10"/>
      <c r="C2" s="49" t="s">
        <v>84</v>
      </c>
      <c r="D2" s="49"/>
      <c r="E2" s="49"/>
      <c r="F2" s="49"/>
      <c r="G2" s="49"/>
      <c r="H2" s="49"/>
      <c r="I2" s="49"/>
      <c r="J2" s="49"/>
    </row>
    <row r="3" spans="1:10" s="8" customFormat="1" ht="15.75" thickBot="1">
      <c r="A3" s="9"/>
      <c r="B3" s="10"/>
      <c r="C3" s="19"/>
      <c r="D3" s="48"/>
      <c r="E3" s="48"/>
      <c r="F3" s="48"/>
      <c r="G3" s="20"/>
      <c r="H3" s="20"/>
      <c r="I3" s="20"/>
      <c r="J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Chemia - Zestaw do doświadczeń chemicznych</v>
      </c>
      <c r="C5" s="17" t="str">
        <f>zbiorówka!C5</f>
        <v>Zestaw szkła i sprzętu laboratoryjnego dla grupy 2-4 osób do doświadczeń z chemii dostosowany do wykonania doświadczeń odpowiadających podstawie programowej dla szkół ponadpodstawowych. Zestaw w opakowaniu przenośnym, wyłożony gąbką.</v>
      </c>
      <c r="D5" s="41">
        <v>6</v>
      </c>
      <c r="E5" s="15">
        <f>zbiorówka!E5</f>
        <v>0</v>
      </c>
      <c r="F5" s="15">
        <f>E5*D5</f>
        <v>0</v>
      </c>
      <c r="G5" s="36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165.75">
      <c r="A6" s="13">
        <v>2</v>
      </c>
      <c r="B6" s="17" t="str">
        <f>zbiorówka!B6</f>
        <v>Zestaw szkła laboratoryjnego</v>
      </c>
      <c r="C6" s="17" t="str">
        <f>zbiorówka!C6</f>
        <v>Komplet szkła laboratoryjnego(zalecane szkło borokrzemianowe), wyposażenie pracowni w szkole ponadpodstawowej, zgodny z podstawą programową  - w zestawie (przykładowo): 1. Chłodnica Liebiga - 1 szt. 2. Kolba destylacyjna 100 ml - 1 szt. 3. Kolba płaskodenna 250 ml - 1 szt. 4. Kolba stożkowa 200 ml - 2 szt. 5. Krystalizator z wlewem - 2 szt. 6. Lejek szklany  - 1 szt. 7. Moździerz porcelanowy  z tłuczkiem - 1 szt. 8. Parownica porcelanowa  - 1 szt. 9. Pipeta miarowa 5 ml - 1 szt. 10. Cylinder miarowy 100 ml - 1 szt.  250 ml - 1 szt.11. Łyżeczka polistyrenowa - 1 szt. 12. Pręcik szklany - 3 szt.
13. Kolba kulista 100 ml - 1 szt. 14. Probówki min 2 rozmiary ok 20 szt.. 15. Stojak do probówek - 1 szt. 16. Szczoteczka do probówek - 1 szt. 17. Szalki Petriego - 2 szt. 18. Szczypce drewniane do probówek - 2 szt. 19. Rurki szklane - zestaw (ok.15sztuk)  rurek o różnych przekrojach i długościach, proste, zgięte - różne kąty, dwukrotnie zgięte, kapilarne 20. Rurka gumowa- 1 szt.
21. Korki gumowe różne min. 10 szt 22. Szkiełko zegarkowe - 4 szt. 23. Zlewka: 250 ml - 1 szt. niska; 100 ml - 1 szt.; wysoka 250 ml - 1 szt.24. Tryskawka - 1 szt. 25. Termometr  0 - 200 st. C - 1 szt.26. Butla laboratoryjna 100 ml - 2 szt.27. Probówka z tubusem  - 1 szt.28. Rozdzielacz cylindryczny 50 ml - 1 szt.</v>
      </c>
      <c r="D6" s="41">
        <v>6</v>
      </c>
      <c r="E6" s="15">
        <f>zbiorówka!E6</f>
        <v>0</v>
      </c>
      <c r="F6" s="15">
        <f t="shared" ref="F6:F42" si="0">E6*D6</f>
        <v>0</v>
      </c>
      <c r="G6" s="36">
        <f>zbiorówka!G6</f>
        <v>0</v>
      </c>
      <c r="H6" s="16">
        <f t="shared" ref="H6:H42" si="1">J6-F6</f>
        <v>0</v>
      </c>
      <c r="I6" s="3">
        <f t="shared" ref="I6:I42" si="2">E6*G6%+E6</f>
        <v>0</v>
      </c>
      <c r="J6" s="4">
        <f t="shared" ref="J6:J42" si="3">I6*D6</f>
        <v>0</v>
      </c>
    </row>
    <row r="7" spans="1:10" s="1" customFormat="1" ht="51">
      <c r="A7" s="13">
        <v>3</v>
      </c>
      <c r="B7" s="17" t="str">
        <f>zbiorówka!B7</f>
        <v>Elektrochemia - Zestaw do ćwiczeń z elektrochemii</v>
      </c>
      <c r="C7" s="17" t="str">
        <f>zbiorówka!C7</f>
        <v xml:space="preserve"> Zestaw do  przeprowadzenie badań: przewodnictwa wody i wodnych roztworów elektrolitów, wpływu temperatury na przewodnictwo, oporu elektrolitów w zależności od powierzchni elektrod i ich odległości, elektrolizy soli miedzi, ogniw, polaryzacji elektrod. Zestaw odpowiada realizacji podstawy programowej szkół ponadpodstawowych.</v>
      </c>
      <c r="D7" s="41">
        <v>3</v>
      </c>
      <c r="E7" s="15">
        <f>zbiorówka!E7</f>
        <v>0</v>
      </c>
      <c r="F7" s="15">
        <f t="shared" si="0"/>
        <v>0</v>
      </c>
      <c r="G7" s="36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38.25">
      <c r="A8" s="13">
        <v>4</v>
      </c>
      <c r="B8" s="17" t="str">
        <f>zbiorówka!B8</f>
        <v>Przyrząd do elektrolizy</v>
      </c>
      <c r="C8" s="17" t="str">
        <f>zbiorówka!C8</f>
        <v>Przyrząd do elektrolizy w postaci dwóch elektrod osadzonych na
wyprofilowanych ramionach przewodzących umieszczonych na wspornikach w pojemniku plastikowym, w dole pojemnika  gniazda przewodów bananowych</v>
      </c>
      <c r="D8" s="41">
        <v>1</v>
      </c>
      <c r="E8" s="15">
        <f>zbiorówka!E8</f>
        <v>0</v>
      </c>
      <c r="F8" s="15">
        <f t="shared" si="0"/>
        <v>0</v>
      </c>
      <c r="G8" s="36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25.5">
      <c r="A9" s="13">
        <v>5</v>
      </c>
      <c r="B9" s="17" t="str">
        <f>zbiorówka!B9</f>
        <v>Próbki paliw - rodzaje paliw</v>
      </c>
      <c r="C9" s="17" t="str">
        <f>zbiorówka!C9</f>
        <v>Zestaw  12 próbek paliw zapakowanych w walizkę/gablotkę z opisem paliw</v>
      </c>
      <c r="D9" s="41">
        <v>1</v>
      </c>
      <c r="E9" s="15">
        <f>zbiorówka!E9</f>
        <v>0</v>
      </c>
      <c r="F9" s="15">
        <f t="shared" si="0"/>
        <v>0</v>
      </c>
      <c r="G9" s="36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25.5">
      <c r="A10" s="13">
        <v>6</v>
      </c>
      <c r="B10" s="17" t="str">
        <f>zbiorówka!B10</f>
        <v>Metale i ich stopy</v>
      </c>
      <c r="C10" s="17" t="str">
        <f>zbiorówka!C10</f>
        <v>Zestaw min. 12 płytek z różnych metali i ich stopów,  z ich  oznaczeniami/nazwami. Płytki w opakowaniu - walizka/skrzynka.</v>
      </c>
      <c r="D10" s="41">
        <v>1</v>
      </c>
      <c r="E10" s="15">
        <f>zbiorówka!E10</f>
        <v>0</v>
      </c>
      <c r="F10" s="15">
        <f t="shared" si="0"/>
        <v>0</v>
      </c>
      <c r="G10" s="36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51">
      <c r="A11" s="13">
        <v>7</v>
      </c>
      <c r="B11" s="17" t="str">
        <f>zbiorówka!B11</f>
        <v>Suszarka do próbówek z tacką do ociekania</v>
      </c>
      <c r="C11" s="17" t="str">
        <f>zbiorówka!C11</f>
        <v>Suszarka do próbówek z tacką do ociekania. Końcówki prętów zabezpieczone gumkami. Wymiary orientacyjne: Wysokość ok 45cm, Szerokość: ok35cm, Głębokość: ok15cm</v>
      </c>
      <c r="D11" s="41">
        <v>6</v>
      </c>
      <c r="E11" s="15">
        <f>zbiorówka!E11</f>
        <v>0</v>
      </c>
      <c r="F11" s="15">
        <f t="shared" si="0"/>
        <v>0</v>
      </c>
      <c r="G11" s="36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51">
      <c r="A12" s="13">
        <v>8</v>
      </c>
      <c r="B12" s="17" t="str">
        <f>zbiorówka!B12</f>
        <v>Taca do przenoszenia próbówek i odczynników</v>
      </c>
      <c r="C12" s="17" t="str">
        <f>zbiorówka!C12</f>
        <v>Plastikowy pojemnik z uchwytami, po bokach otwory na probówki:  6 otworówxok.20Mm, 8otworówxok.16Mm, 8otworówxok.8Mm Wymiary pojemnika ok.: 30x10x20cm</v>
      </c>
      <c r="D12" s="41">
        <v>6</v>
      </c>
      <c r="E12" s="15">
        <f>zbiorówka!E12</f>
        <v>0</v>
      </c>
      <c r="F12" s="15">
        <f t="shared" si="0"/>
        <v>0</v>
      </c>
      <c r="G12" s="36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25.5">
      <c r="A13" s="13">
        <v>9</v>
      </c>
      <c r="B13" s="17" t="str">
        <f>zbiorówka!B13</f>
        <v>Termometr -10 do 110 C</v>
      </c>
      <c r="C13" s="17" t="str">
        <f>zbiorówka!C13</f>
        <v>Termometr alkoholowy. Zakres pomiaru od -10 do 110 0C.</v>
      </c>
      <c r="D13" s="41">
        <v>6</v>
      </c>
      <c r="E13" s="15">
        <f>zbiorówka!E13</f>
        <v>0</v>
      </c>
      <c r="F13" s="15">
        <f t="shared" si="0"/>
        <v>0</v>
      </c>
      <c r="G13" s="36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>Palnik spirytusowy</v>
      </c>
      <c r="C14" s="17" t="str">
        <f>zbiorówka!C14</f>
        <v xml:space="preserve">Palnik alkoholowy, spirytusowy. Pojemność 100ml.  </v>
      </c>
      <c r="D14" s="41">
        <v>6</v>
      </c>
      <c r="E14" s="15">
        <f>zbiorówka!E14</f>
        <v>0</v>
      </c>
      <c r="F14" s="15">
        <f t="shared" si="0"/>
        <v>0</v>
      </c>
      <c r="G14" s="36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51">
      <c r="A15" s="13">
        <v>11</v>
      </c>
      <c r="B15" s="17" t="str">
        <f>zbiorówka!B15</f>
        <v>Szkolny model atomu</v>
      </c>
      <c r="C15" s="17" t="str">
        <f>zbiorówka!C15</f>
        <v>Model atomu wg Bohra- skład zestawu wchodzą: ·-pudełko: pokrywka i podstawa -  z oznaczonymi powłokami elektronowymi
- 90 krążków 30 oznaczonych "+", 30 "-" i 30 gładkich
-instrukcja wraz z ćwiczeniami</v>
      </c>
      <c r="D15" s="41">
        <v>10</v>
      </c>
      <c r="E15" s="15">
        <f>zbiorówka!E15</f>
        <v>0</v>
      </c>
      <c r="F15" s="15">
        <f t="shared" si="0"/>
        <v>0</v>
      </c>
      <c r="G15" s="36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25.5">
      <c r="A16" s="13">
        <v>12</v>
      </c>
      <c r="B16" s="17" t="str">
        <f>zbiorówka!B16</f>
        <v>Model atomu 3D</v>
      </c>
      <c r="C16" s="17" t="str">
        <f>zbiorówka!C16</f>
        <v>Trójwymiarowy model przekroju atomu, z orbitami elektronowe w postaci chmur elektronów. Wymiary: Średnica atomu: ok 30cm Wysokość modelu: ok 40cm</v>
      </c>
      <c r="D16" s="41">
        <v>1</v>
      </c>
      <c r="E16" s="15">
        <f>zbiorówka!E16</f>
        <v>0</v>
      </c>
      <c r="F16" s="15">
        <f t="shared" si="0"/>
        <v>0</v>
      </c>
      <c r="G16" s="36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Model fullerenu C60</v>
      </c>
      <c r="C17" s="17" t="str">
        <f>zbiorówka!C17</f>
        <v xml:space="preserve">Model cząsteczki fullerenu C60 -  wymiar min 25 cm </v>
      </c>
      <c r="D17" s="41">
        <v>1</v>
      </c>
      <c r="E17" s="15">
        <f>zbiorówka!E17</f>
        <v>0</v>
      </c>
      <c r="F17" s="15">
        <f t="shared" si="0"/>
        <v>0</v>
      </c>
      <c r="G17" s="36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>
      <c r="A18" s="13">
        <v>14</v>
      </c>
      <c r="B18" s="17" t="str">
        <f>zbiorówka!B18</f>
        <v>Model grafitu</v>
      </c>
      <c r="C18" s="17" t="str">
        <f>zbiorówka!C18</f>
        <v>Model przedstawiający strukturę  grafitu (min. 3 warstwy)</v>
      </c>
      <c r="D18" s="41">
        <v>1</v>
      </c>
      <c r="E18" s="15">
        <f>zbiorówka!E18</f>
        <v>0</v>
      </c>
      <c r="F18" s="15">
        <f t="shared" si="0"/>
        <v>0</v>
      </c>
      <c r="G18" s="36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Model chlorku-sodu</v>
      </c>
      <c r="C19" s="17" t="str">
        <f>zbiorówka!C19</f>
        <v>Model przedstawiający strukturę krystaliczną NaCl - jony chloru i sodu w różnych kolorach</v>
      </c>
      <c r="D19" s="41">
        <v>1</v>
      </c>
      <c r="E19" s="15">
        <f>zbiorówka!E19</f>
        <v>0</v>
      </c>
      <c r="F19" s="15">
        <f t="shared" si="0"/>
        <v>0</v>
      </c>
      <c r="G19" s="36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38.25">
      <c r="A20" s="13">
        <v>16</v>
      </c>
      <c r="B20" s="17" t="str">
        <f>zbiorówka!B20</f>
        <v>Model kryształu diamentu</v>
      </c>
      <c r="C20" s="17" t="str">
        <f>zbiorówka!C20</f>
        <v>Model przedstawiający strukturę krystaliczną diamentu.</v>
      </c>
      <c r="D20" s="41">
        <v>1</v>
      </c>
      <c r="E20" s="15">
        <f>zbiorówka!E20</f>
        <v>0</v>
      </c>
      <c r="F20" s="15">
        <f t="shared" si="0"/>
        <v>0</v>
      </c>
      <c r="G20" s="36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Modele atomów - zestaw podstawowy</v>
      </c>
      <c r="C21" s="17" t="str">
        <f>zbiorówka!C21</f>
        <v>Zestaw kulek  i łączników z tworzywa sztucznego, pozwalających na budowę modeli atomów. W zestawie min. 75 różnego rodzaju kulek oraz ok.35 łączników (min 110 elementów). Całość zapakowana w pojemnik.</v>
      </c>
      <c r="D21" s="41">
        <v>10</v>
      </c>
      <c r="E21" s="15">
        <f>zbiorówka!E21</f>
        <v>0</v>
      </c>
      <c r="F21" s="15">
        <f t="shared" si="0"/>
        <v>0</v>
      </c>
      <c r="G21" s="36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Modele atomów - zestaw poszerzony</v>
      </c>
      <c r="C22" s="17" t="str">
        <f>zbiorówka!C22</f>
        <v>Zestaw kulek  i łączników z tworzywa sztucznego, pozwalających na budowę modeli atomów. W zestawie min. 350 różnych kulek oraz 180 łączników  - łącznie min 530 elementów. Całość zapakowana w pojemnik.</v>
      </c>
      <c r="D22" s="41">
        <v>1</v>
      </c>
      <c r="E22" s="15">
        <f>zbiorówka!E22</f>
        <v>0</v>
      </c>
      <c r="F22" s="15">
        <f t="shared" si="0"/>
        <v>0</v>
      </c>
      <c r="G22" s="36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89.25">
      <c r="A23" s="13">
        <v>19</v>
      </c>
      <c r="B23" s="17" t="str">
        <f>zbiorówka!B23</f>
        <v>Zestaw odczynników i chemikaliów do nauki chemii w szkołach ponadgimnazjalnych</v>
      </c>
      <c r="C23" s="17" t="str">
        <f>zbiorówka!C23</f>
        <v>Zestaw odczynników, wskaźników, chemikaliów, substancji - do nauki chemii zgodnie z podstawą programową szkoły ponadpodstawowej. Minimum 80 pozycji.</v>
      </c>
      <c r="D23" s="41">
        <v>1</v>
      </c>
      <c r="E23" s="15">
        <f>zbiorówka!E23</f>
        <v>0</v>
      </c>
      <c r="F23" s="15">
        <f t="shared" si="0"/>
        <v>0</v>
      </c>
      <c r="G23" s="36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51">
      <c r="A24" s="13">
        <v>20</v>
      </c>
      <c r="B24" s="17" t="str">
        <f>zbiorówka!B24</f>
        <v>Paski wskaźnikowe (komplet 100szt)</v>
      </c>
      <c r="C24" s="17" t="str">
        <f>zbiorówka!C24</f>
        <v>Papierki wskaźnikowe,  do oznaczania pH (czułość 1,0 pH) w opakowaniu po 100 sztuk.</v>
      </c>
      <c r="D24" s="41">
        <v>1</v>
      </c>
      <c r="E24" s="15">
        <f>zbiorówka!E24</f>
        <v>0</v>
      </c>
      <c r="F24" s="15">
        <f t="shared" si="0"/>
        <v>0</v>
      </c>
      <c r="G24" s="36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102">
      <c r="A25" s="13">
        <v>21</v>
      </c>
      <c r="B25" s="17" t="str">
        <f>zbiorówka!B25</f>
        <v>Statyw laboratoryjny szkolny z wyposażeniem</v>
      </c>
      <c r="C25" s="17" t="str">
        <f>zbiorówka!C25</f>
        <v>W skład zestawu wchodzą: ·- statyw - metalowa podstawa z prętem
- łącznik krzyżowy 5szt.
- łapa do kolb duża
- łapa do kolb mała
-łapa do biuret podwójna
-łapa do chłodnic
-pierścień zamknięty o średnicy ok 9 cm
-pierścień otwarty o średnicy  ok 6 cm</v>
      </c>
      <c r="D25" s="41">
        <v>6</v>
      </c>
      <c r="E25" s="15">
        <f>zbiorówka!E25</f>
        <v>0</v>
      </c>
      <c r="F25" s="15">
        <f t="shared" si="0"/>
        <v>0</v>
      </c>
      <c r="G25" s="36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Statyw demonstracyjny</v>
      </c>
      <c r="C26" s="17" t="str">
        <f>zbiorówka!C26</f>
        <v>W skład zestawu wchodzą: ·- statyw - metalowa podstawa z prętem
- łącznik krzyżowy min. 5szt.
- łapy do szkła laboratoryjnego - min. 2 szt
-pierścienie o różnych średnicach - 3 szt</v>
      </c>
      <c r="D26" s="41">
        <v>1</v>
      </c>
      <c r="E26" s="15">
        <f>zbiorówka!E26</f>
        <v>0</v>
      </c>
      <c r="F26" s="15">
        <f t="shared" si="0"/>
        <v>0</v>
      </c>
      <c r="G26" s="36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76.5">
      <c r="A27" s="13">
        <v>23</v>
      </c>
      <c r="B27" s="17" t="str">
        <f>zbiorówka!B27</f>
        <v>Układ okresowy pierwiastków chemicznych - część chemiczna</v>
      </c>
      <c r="C27" s="17" t="str">
        <f>zbiorówka!C27</f>
        <v>Plansza dydaktyczna jednostronna w formacie min 200cm x 140 cm prezentująca część chemiczną układu okresowego pierwiastków.</v>
      </c>
      <c r="D27" s="41">
        <v>1</v>
      </c>
      <c r="E27" s="15">
        <f>zbiorówka!E27</f>
        <v>0</v>
      </c>
      <c r="F27" s="15">
        <f t="shared" si="0"/>
        <v>0</v>
      </c>
      <c r="G27" s="36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Tabela rozpuszczalności (wym. Ok. 100x70 cm)</v>
      </c>
      <c r="C28" s="17" t="str">
        <f>zbiorówka!C28</f>
        <v>Plansza dydaktyczna w formacie min 100x70 cm) cm, foliowana, oprawiona, z możliwością zawieszania</v>
      </c>
      <c r="D28" s="41">
        <v>0</v>
      </c>
      <c r="E28" s="15">
        <f>zbiorówka!E28</f>
        <v>0</v>
      </c>
      <c r="F28" s="15">
        <f t="shared" si="0"/>
        <v>0</v>
      </c>
      <c r="G28" s="36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127.5">
      <c r="A29" s="13">
        <v>25</v>
      </c>
      <c r="B29" s="17" t="str">
        <f>zbiorówka!B29</f>
        <v>Komplet plansz do chemii</v>
      </c>
      <c r="C29" s="17" t="s">
        <v>97</v>
      </c>
      <c r="D29" s="41">
        <v>1</v>
      </c>
      <c r="E29" s="15">
        <f>zbiorówka!E29</f>
        <v>0</v>
      </c>
      <c r="F29" s="15">
        <f t="shared" si="0"/>
        <v>0</v>
      </c>
      <c r="G29" s="36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38.25">
      <c r="A30" s="13">
        <v>26</v>
      </c>
      <c r="B30" s="17" t="str">
        <f>zbiorówka!B30</f>
        <v>Waga szkolna elektroniczna 500g/0.1g</v>
      </c>
      <c r="C30" s="17" t="str">
        <f>zbiorówka!C30</f>
        <v xml:space="preserve">Wyświetlacz cyfrowy, Zasilanie: bateryjne, Maksymalne obciążenie 500g, Dokładność 0.1G, </v>
      </c>
      <c r="D30" s="41">
        <v>3</v>
      </c>
      <c r="E30" s="15">
        <f>zbiorówka!E30</f>
        <v>0</v>
      </c>
      <c r="F30" s="15">
        <f t="shared" si="0"/>
        <v>0</v>
      </c>
      <c r="G30" s="36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Waga szalkowa laboratoryjna szkolna 500g</v>
      </c>
      <c r="C31" s="17" t="str">
        <f>zbiorówka!C31</f>
        <v>Waga szalkowa laboratoryjna. Zestaw zawiera ok.20 odważników od 10 mg do 200 g. Udźwig: 500g. Podziałka: 20mg</v>
      </c>
      <c r="D31" s="41">
        <v>0</v>
      </c>
      <c r="E31" s="15">
        <f>zbiorówka!E31</f>
        <v>0</v>
      </c>
      <c r="F31" s="15">
        <f t="shared" si="0"/>
        <v>0</v>
      </c>
      <c r="G31" s="36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38.25">
      <c r="A32" s="13">
        <v>28</v>
      </c>
      <c r="B32" s="17" t="str">
        <f>zbiorówka!B32</f>
        <v xml:space="preserve">Zasilacz laboratoryjny prądu stałego </v>
      </c>
      <c r="C32" s="17" t="str">
        <f>zbiorówka!C32</f>
        <v>Zasilacz laboratoryjny prądu stałego, z płynną regulacją. Wskaźniki  cyfrowe 2xLCD niezależne. Specyfikacja techniczna: Napięcie wyjściowe: 0-30V, Prąd wyjściowy (max): 5A.</v>
      </c>
      <c r="D32" s="41">
        <v>1</v>
      </c>
      <c r="E32" s="15">
        <f>zbiorówka!E32</f>
        <v>0</v>
      </c>
      <c r="F32" s="15">
        <f t="shared" si="0"/>
        <v>0</v>
      </c>
      <c r="G32" s="36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 s="1" customFormat="1" ht="25.5">
      <c r="A33" s="13">
        <v>29</v>
      </c>
      <c r="B33" s="17" t="str">
        <f>zbiorówka!B33</f>
        <v>Okulary ochronne</v>
      </c>
      <c r="C33" s="17" t="str">
        <f>zbiorówka!C33</f>
        <v>Okulary ochronne z otworami wentylacyjnymi</v>
      </c>
      <c r="D33" s="41">
        <v>30</v>
      </c>
      <c r="E33" s="15">
        <f>zbiorówka!E33</f>
        <v>0</v>
      </c>
      <c r="F33" s="15">
        <f t="shared" si="0"/>
        <v>0</v>
      </c>
      <c r="G33" s="36">
        <f>zbiorówka!G33</f>
        <v>0</v>
      </c>
      <c r="H33" s="16">
        <f t="shared" si="1"/>
        <v>0</v>
      </c>
      <c r="I33" s="3">
        <f t="shared" si="2"/>
        <v>0</v>
      </c>
      <c r="J33" s="4">
        <f t="shared" si="3"/>
        <v>0</v>
      </c>
    </row>
    <row r="34" spans="1:10" s="1" customFormat="1" ht="25.5">
      <c r="A34" s="13">
        <v>30</v>
      </c>
      <c r="B34" s="17" t="str">
        <f>zbiorówka!B34</f>
        <v>Fartuchy ochronne</v>
      </c>
      <c r="C34" s="17" t="str">
        <f>zbiorówka!C34</f>
        <v>Fartuch z białego płótna (100% bawełna) z długimi rękawami, trzema kieszeniami, paskiem regulującym obwód oraz zapinane na guziki.</v>
      </c>
      <c r="D34" s="41">
        <v>30</v>
      </c>
      <c r="E34" s="15">
        <f>zbiorówka!E34</f>
        <v>0</v>
      </c>
      <c r="F34" s="15">
        <f t="shared" si="0"/>
        <v>0</v>
      </c>
      <c r="G34" s="36">
        <f>zbiorówka!G34</f>
        <v>0</v>
      </c>
      <c r="H34" s="16">
        <f t="shared" si="1"/>
        <v>0</v>
      </c>
      <c r="I34" s="3">
        <f t="shared" si="2"/>
        <v>0</v>
      </c>
      <c r="J34" s="4">
        <f t="shared" si="3"/>
        <v>0</v>
      </c>
    </row>
    <row r="35" spans="1:10" s="1" customFormat="1" ht="76.5">
      <c r="A35" s="13">
        <v>31</v>
      </c>
      <c r="B35" s="17" t="str">
        <f>zbiorówka!B35</f>
        <v>Apteczka</v>
      </c>
      <c r="C35" s="17" t="str">
        <f>zbiorówka!C35</f>
        <v>Apteczka w  walizce z tworzywa, z systemem mocowania na ścianę. Skład - minimum: opatrunek indywidualny - 1 szt., opaska dz. 4 x 5 - 4 szt., opaska dz. 4 x 10 - 4 szt., opaska 4 x 15 - 1 szt, chusta trójkątna - 2 szt., wata 50g - 1 op., plaster z gazą 1m x 6cm, kompres 5 x 5 - 1 szt., kompres 7 x 7 - 1 szt., kompres 9 x 9 - 1 szt., nożyczki - 1 szt., rękawice gumowe - 4 szt., ustnik do sztucznego oddychania - 1 szt., koc termoizolacyjny - 1 szt., opaska elastyczna - 1 szt., poloplast - 1 szt., zestaw do płukania oka, gaza opatrunkowa, instrukcja pierwszej pomocy.  Skład zgodny z normą DIN 13157 PLUS</v>
      </c>
      <c r="D35" s="41">
        <v>1</v>
      </c>
      <c r="E35" s="15">
        <f>zbiorówka!E35</f>
        <v>0</v>
      </c>
      <c r="F35" s="15">
        <f t="shared" si="0"/>
        <v>0</v>
      </c>
      <c r="G35" s="36">
        <f>zbiorówka!G35</f>
        <v>0</v>
      </c>
      <c r="H35" s="16">
        <f t="shared" si="1"/>
        <v>0</v>
      </c>
      <c r="I35" s="3">
        <f t="shared" si="2"/>
        <v>0</v>
      </c>
      <c r="J35" s="4">
        <f t="shared" si="3"/>
        <v>0</v>
      </c>
    </row>
    <row r="36" spans="1:10" s="1" customFormat="1" ht="25.5">
      <c r="A36" s="13">
        <v>32</v>
      </c>
      <c r="B36" s="17" t="str">
        <f>zbiorówka!B36</f>
        <v>Rękawiczki lateksowe</v>
      </c>
      <c r="C36" s="17" t="str">
        <f>zbiorówka!C36</f>
        <v>Rękawice laboratoryjne, cienkie, elastyczne. 100 szt. w opakowaniu</v>
      </c>
      <c r="D36" s="41">
        <v>100</v>
      </c>
      <c r="E36" s="15">
        <f>zbiorówka!E36</f>
        <v>0</v>
      </c>
      <c r="F36" s="15">
        <f t="shared" si="0"/>
        <v>0</v>
      </c>
      <c r="G36" s="36">
        <f>zbiorówka!G36</f>
        <v>0</v>
      </c>
      <c r="H36" s="16">
        <f t="shared" si="1"/>
        <v>0</v>
      </c>
      <c r="I36" s="3">
        <f t="shared" si="2"/>
        <v>0</v>
      </c>
      <c r="J36" s="4">
        <f t="shared" si="3"/>
        <v>0</v>
      </c>
    </row>
    <row r="37" spans="1:10" s="1" customFormat="1" ht="38.25">
      <c r="A37" s="13">
        <v>33</v>
      </c>
      <c r="B37" s="17" t="str">
        <f>zbiorówka!B37</f>
        <v>Rękawice do gorących przedmiotów</v>
      </c>
      <c r="C37" s="17" t="str">
        <f>zbiorówka!C37</f>
        <v>Rękawice termiczne wykonane z grubej bawełny frotte, ciepło kontaktowe do 250° C</v>
      </c>
      <c r="D37" s="41">
        <v>10</v>
      </c>
      <c r="E37" s="15">
        <f>zbiorówka!E37</f>
        <v>0</v>
      </c>
      <c r="F37" s="15">
        <f t="shared" si="0"/>
        <v>0</v>
      </c>
      <c r="G37" s="36">
        <f>zbiorówka!G37</f>
        <v>0</v>
      </c>
      <c r="H37" s="16">
        <f t="shared" si="1"/>
        <v>0</v>
      </c>
      <c r="I37" s="3">
        <f t="shared" si="2"/>
        <v>0</v>
      </c>
      <c r="J37" s="4">
        <f t="shared" si="3"/>
        <v>0</v>
      </c>
    </row>
    <row r="38" spans="1:10" s="1" customFormat="1">
      <c r="A38" s="13">
        <v>34</v>
      </c>
      <c r="B38" s="17" t="str">
        <f>zbiorówka!B38</f>
        <v>Parafilm</v>
      </c>
      <c r="C38" s="17" t="str">
        <f>zbiorówka!C38</f>
        <v>Parafilm  do uszczelniania szkła i plastików laboratoryjnych  Szerokość rolki: ok.50 mm Długość rolki: min 75 m</v>
      </c>
      <c r="D38" s="41">
        <v>1</v>
      </c>
      <c r="E38" s="15">
        <f>zbiorówka!E38</f>
        <v>0</v>
      </c>
      <c r="F38" s="15">
        <f t="shared" si="0"/>
        <v>0</v>
      </c>
      <c r="G38" s="36">
        <f>zbiorówka!G38</f>
        <v>0</v>
      </c>
      <c r="H38" s="16">
        <f t="shared" si="1"/>
        <v>0</v>
      </c>
      <c r="I38" s="3">
        <f t="shared" si="2"/>
        <v>0</v>
      </c>
      <c r="J38" s="4">
        <f t="shared" si="3"/>
        <v>0</v>
      </c>
    </row>
    <row r="39" spans="1:10" s="1" customFormat="1" ht="38.25">
      <c r="A39" s="13">
        <v>35</v>
      </c>
      <c r="B39" s="17" t="str">
        <f>zbiorówka!B39</f>
        <v xml:space="preserve">Mata z włókniny chłonnej </v>
      </c>
      <c r="C39" s="17" t="str">
        <f>zbiorówka!C39</f>
        <v>Mata z włókniny chłonnej, absorbująca chemikalia (uniwersalna), wymiar ok.40 cmx50 min 100mat w opakowaniu</v>
      </c>
      <c r="D39" s="41">
        <v>1</v>
      </c>
      <c r="E39" s="15">
        <f>zbiorówka!E39</f>
        <v>0</v>
      </c>
      <c r="F39" s="15">
        <f t="shared" si="0"/>
        <v>0</v>
      </c>
      <c r="G39" s="36">
        <f>zbiorówka!G39</f>
        <v>0</v>
      </c>
      <c r="H39" s="16">
        <f t="shared" si="1"/>
        <v>0</v>
      </c>
      <c r="I39" s="3">
        <f t="shared" si="2"/>
        <v>0</v>
      </c>
      <c r="J39" s="4">
        <f t="shared" si="3"/>
        <v>0</v>
      </c>
    </row>
    <row r="40" spans="1:10" s="1" customFormat="1" ht="51">
      <c r="A40" s="13">
        <v>36</v>
      </c>
      <c r="B40" s="17" t="str">
        <f>zbiorówka!B40</f>
        <v>Palnik Bunsena (z wkładami wymiennymi)</v>
      </c>
      <c r="C40" s="17" t="str">
        <f>zbiorówka!C40</f>
        <v>W zestawie: ·Palnik laboratoryjny
Kartusz gazowy
Dane techniczne: ·Temperatura płomienia 1700oC
Kartusz 230g / 410 ml30% propan, 70% butan</v>
      </c>
      <c r="D40" s="41">
        <v>6</v>
      </c>
      <c r="E40" s="15">
        <f>zbiorówka!E40</f>
        <v>0</v>
      </c>
      <c r="F40" s="15">
        <f t="shared" si="0"/>
        <v>0</v>
      </c>
      <c r="G40" s="36">
        <f>zbiorówka!G40</f>
        <v>0</v>
      </c>
      <c r="H40" s="16">
        <f t="shared" si="1"/>
        <v>0</v>
      </c>
      <c r="I40" s="3">
        <f t="shared" si="2"/>
        <v>0</v>
      </c>
      <c r="J40" s="4">
        <f t="shared" si="3"/>
        <v>0</v>
      </c>
    </row>
    <row r="41" spans="1:10" s="1" customFormat="1">
      <c r="A41" s="13">
        <v>37</v>
      </c>
      <c r="B41" s="17" t="str">
        <f>zbiorówka!B41</f>
        <v>Czasza grzejna</v>
      </c>
      <c r="C41" s="17" t="str">
        <f>zbiorówka!C41</f>
        <v>Elektryczny płaszcz grzewczy z regulacją mocy, do max 4500C</v>
      </c>
      <c r="D41" s="41">
        <v>2</v>
      </c>
      <c r="E41" s="15">
        <f>zbiorówka!E41</f>
        <v>0</v>
      </c>
      <c r="F41" s="15">
        <f t="shared" si="0"/>
        <v>0</v>
      </c>
      <c r="G41" s="36">
        <f>zbiorówka!G41</f>
        <v>0</v>
      </c>
      <c r="H41" s="16">
        <f t="shared" si="1"/>
        <v>0</v>
      </c>
      <c r="I41" s="3">
        <f t="shared" si="2"/>
        <v>0</v>
      </c>
      <c r="J41" s="4">
        <f t="shared" si="3"/>
        <v>0</v>
      </c>
    </row>
    <row r="42" spans="1:10" s="1" customFormat="1" ht="64.5" thickBot="1">
      <c r="A42" s="28">
        <v>38</v>
      </c>
      <c r="B42" s="29" t="str">
        <f>zbiorówka!B42</f>
        <v>Butla z kranikiem do wody destylowanej (10l)</v>
      </c>
      <c r="C42" s="29" t="str">
        <f>zbiorówka!C42</f>
        <v>Butla do wody destylowanej z kranem, pojemność 10l, z tworzywa, szyja gwintowana z nakrętką, uchwyt do przenoszenia</v>
      </c>
      <c r="D42" s="41">
        <v>1</v>
      </c>
      <c r="E42" s="37">
        <f>zbiorówka!E42</f>
        <v>0</v>
      </c>
      <c r="F42" s="37">
        <f t="shared" si="0"/>
        <v>0</v>
      </c>
      <c r="G42" s="40">
        <f>zbiorówka!G42</f>
        <v>0</v>
      </c>
      <c r="H42" s="33">
        <f t="shared" si="1"/>
        <v>0</v>
      </c>
      <c r="I42" s="31">
        <f t="shared" si="2"/>
        <v>0</v>
      </c>
      <c r="J42" s="34">
        <f t="shared" si="3"/>
        <v>0</v>
      </c>
    </row>
    <row r="43" spans="1:10">
      <c r="F43" s="18">
        <f>SUM(F5:F42)</f>
        <v>0</v>
      </c>
      <c r="H43" s="18">
        <f>SUM(H5:H42)</f>
        <v>0</v>
      </c>
      <c r="J43" s="18">
        <f>SUM(J5:J42)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pane ySplit="4" topLeftCell="A26" activePane="bottomLeft" state="frozen"/>
      <selection activeCell="C29" sqref="C29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9.875" style="12" bestFit="1" customWidth="1"/>
    <col min="9" max="9" width="12.2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46" t="s">
        <v>9</v>
      </c>
      <c r="D1" s="46"/>
      <c r="E1" s="46"/>
      <c r="F1" s="46"/>
      <c r="G1" s="46"/>
      <c r="H1" s="46"/>
      <c r="I1" s="46"/>
      <c r="J1" s="46"/>
    </row>
    <row r="2" spans="1:10" s="8" customFormat="1" ht="15">
      <c r="A2" s="9"/>
      <c r="B2" s="10"/>
      <c r="C2" s="49" t="s">
        <v>85</v>
      </c>
      <c r="D2" s="49"/>
      <c r="E2" s="49"/>
      <c r="F2" s="49"/>
      <c r="G2" s="49"/>
      <c r="H2" s="49"/>
      <c r="I2" s="49"/>
      <c r="J2" s="49"/>
    </row>
    <row r="3" spans="1:10" s="8" customFormat="1" ht="15.75" thickBot="1">
      <c r="A3" s="9"/>
      <c r="B3" s="10"/>
      <c r="C3" s="19"/>
      <c r="D3" s="48"/>
      <c r="E3" s="48"/>
      <c r="F3" s="48"/>
      <c r="G3" s="20"/>
      <c r="H3" s="20"/>
      <c r="I3" s="20"/>
      <c r="J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Chemia - Zestaw do doświadczeń chemicznych</v>
      </c>
      <c r="C5" s="17" t="str">
        <f>zbiorówka!C5</f>
        <v>Zestaw szkła i sprzętu laboratoryjnego dla grupy 2-4 osób do doświadczeń z chemii dostosowany do wykonania doświadczeń odpowiadających podstawie programowej dla szkół ponadpodstawowych. Zestaw w opakowaniu przenośnym, wyłożony gąbką.</v>
      </c>
      <c r="D5" s="42">
        <v>6</v>
      </c>
      <c r="E5" s="15">
        <f>zbiorówka!E5</f>
        <v>0</v>
      </c>
      <c r="F5" s="15">
        <f>E5*D5</f>
        <v>0</v>
      </c>
      <c r="G5" s="36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165.75">
      <c r="A6" s="13">
        <v>2</v>
      </c>
      <c r="B6" s="17" t="str">
        <f>zbiorówka!B6</f>
        <v>Zestaw szkła laboratoryjnego</v>
      </c>
      <c r="C6" s="17" t="str">
        <f>zbiorówka!C6</f>
        <v>Komplet szkła laboratoryjnego(zalecane szkło borokrzemianowe), wyposażenie pracowni w szkole ponadpodstawowej, zgodny z podstawą programową  - w zestawie (przykładowo): 1. Chłodnica Liebiga - 1 szt. 2. Kolba destylacyjna 100 ml - 1 szt. 3. Kolba płaskodenna 250 ml - 1 szt. 4. Kolba stożkowa 200 ml - 2 szt. 5. Krystalizator z wlewem - 2 szt. 6. Lejek szklany  - 1 szt. 7. Moździerz porcelanowy  z tłuczkiem - 1 szt. 8. Parownica porcelanowa  - 1 szt. 9. Pipeta miarowa 5 ml - 1 szt. 10. Cylinder miarowy 100 ml - 1 szt.  250 ml - 1 szt.11. Łyżeczka polistyrenowa - 1 szt. 12. Pręcik szklany - 3 szt.
13. Kolba kulista 100 ml - 1 szt. 14. Probówki min 2 rozmiary ok 20 szt.. 15. Stojak do probówek - 1 szt. 16. Szczoteczka do probówek - 1 szt. 17. Szalki Petriego - 2 szt. 18. Szczypce drewniane do probówek - 2 szt. 19. Rurki szklane - zestaw (ok.15sztuk)  rurek o różnych przekrojach i długościach, proste, zgięte - różne kąty, dwukrotnie zgięte, kapilarne 20. Rurka gumowa- 1 szt.
21. Korki gumowe różne min. 10 szt 22. Szkiełko zegarkowe - 4 szt. 23. Zlewka: 250 ml - 1 szt. niska; 100 ml - 1 szt.; wysoka 250 ml - 1 szt.24. Tryskawka - 1 szt. 25. Termometr  0 - 200 st. C - 1 szt.26. Butla laboratoryjna 100 ml - 2 szt.27. Probówka z tubusem  - 1 szt.28. Rozdzielacz cylindryczny 50 ml - 1 szt.</v>
      </c>
      <c r="D6" s="42">
        <v>6</v>
      </c>
      <c r="E6" s="15">
        <f>zbiorówka!E6</f>
        <v>0</v>
      </c>
      <c r="F6" s="15">
        <f t="shared" ref="F6:F42" si="0">E6*D6</f>
        <v>0</v>
      </c>
      <c r="G6" s="36">
        <f>zbiorówka!G6</f>
        <v>0</v>
      </c>
      <c r="H6" s="16">
        <f t="shared" ref="H6:H42" si="1">J6-F6</f>
        <v>0</v>
      </c>
      <c r="I6" s="3">
        <f t="shared" ref="I6:I42" si="2">E6*G6%+E6</f>
        <v>0</v>
      </c>
      <c r="J6" s="4">
        <f t="shared" ref="J6:J42" si="3">I6*D6</f>
        <v>0</v>
      </c>
    </row>
    <row r="7" spans="1:10" s="1" customFormat="1" ht="51">
      <c r="A7" s="13">
        <v>3</v>
      </c>
      <c r="B7" s="17" t="str">
        <f>zbiorówka!B7</f>
        <v>Elektrochemia - Zestaw do ćwiczeń z elektrochemii</v>
      </c>
      <c r="C7" s="17" t="str">
        <f>zbiorówka!C7</f>
        <v xml:space="preserve"> Zestaw do  przeprowadzenie badań: przewodnictwa wody i wodnych roztworów elektrolitów, wpływu temperatury na przewodnictwo, oporu elektrolitów w zależności od powierzchni elektrod i ich odległości, elektrolizy soli miedzi, ogniw, polaryzacji elektrod. Zestaw odpowiada realizacji podstawy programowej szkół ponadpodstawowych.</v>
      </c>
      <c r="D7" s="42">
        <v>3</v>
      </c>
      <c r="E7" s="15">
        <f>zbiorówka!E7</f>
        <v>0</v>
      </c>
      <c r="F7" s="15">
        <f t="shared" si="0"/>
        <v>0</v>
      </c>
      <c r="G7" s="36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38.25">
      <c r="A8" s="13">
        <v>4</v>
      </c>
      <c r="B8" s="17" t="str">
        <f>zbiorówka!B8</f>
        <v>Przyrząd do elektrolizy</v>
      </c>
      <c r="C8" s="17" t="str">
        <f>zbiorówka!C8</f>
        <v>Przyrząd do elektrolizy w postaci dwóch elektrod osadzonych na
wyprofilowanych ramionach przewodzących umieszczonych na wspornikach w pojemniku plastikowym, w dole pojemnika  gniazda przewodów bananowych</v>
      </c>
      <c r="D8" s="42">
        <v>1</v>
      </c>
      <c r="E8" s="15">
        <f>zbiorówka!E8</f>
        <v>0</v>
      </c>
      <c r="F8" s="15">
        <f t="shared" si="0"/>
        <v>0</v>
      </c>
      <c r="G8" s="36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25.5">
      <c r="A9" s="13">
        <v>5</v>
      </c>
      <c r="B9" s="17" t="str">
        <f>zbiorówka!B9</f>
        <v>Próbki paliw - rodzaje paliw</v>
      </c>
      <c r="C9" s="17" t="str">
        <f>zbiorówka!C9</f>
        <v>Zestaw  12 próbek paliw zapakowanych w walizkę/gablotkę z opisem paliw</v>
      </c>
      <c r="D9" s="42">
        <v>1</v>
      </c>
      <c r="E9" s="15">
        <f>zbiorówka!E9</f>
        <v>0</v>
      </c>
      <c r="F9" s="15">
        <f t="shared" si="0"/>
        <v>0</v>
      </c>
      <c r="G9" s="36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25.5">
      <c r="A10" s="13">
        <v>6</v>
      </c>
      <c r="B10" s="17" t="str">
        <f>zbiorówka!B10</f>
        <v>Metale i ich stopy</v>
      </c>
      <c r="C10" s="17" t="str">
        <f>zbiorówka!C10</f>
        <v>Zestaw min. 12 płytek z różnych metali i ich stopów,  z ich  oznaczeniami/nazwami. Płytki w opakowaniu - walizka/skrzynka.</v>
      </c>
      <c r="D10" s="42">
        <v>1</v>
      </c>
      <c r="E10" s="15">
        <f>zbiorówka!E10</f>
        <v>0</v>
      </c>
      <c r="F10" s="15">
        <f t="shared" si="0"/>
        <v>0</v>
      </c>
      <c r="G10" s="36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51">
      <c r="A11" s="13">
        <v>7</v>
      </c>
      <c r="B11" s="17" t="str">
        <f>zbiorówka!B11</f>
        <v>Suszarka do próbówek z tacką do ociekania</v>
      </c>
      <c r="C11" s="17" t="str">
        <f>zbiorówka!C11</f>
        <v>Suszarka do próbówek z tacką do ociekania. Końcówki prętów zabezpieczone gumkami. Wymiary orientacyjne: Wysokość ok 45cm, Szerokość: ok35cm, Głębokość: ok15cm</v>
      </c>
      <c r="D11" s="42">
        <v>6</v>
      </c>
      <c r="E11" s="15">
        <f>zbiorówka!E11</f>
        <v>0</v>
      </c>
      <c r="F11" s="15">
        <f t="shared" si="0"/>
        <v>0</v>
      </c>
      <c r="G11" s="36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51">
      <c r="A12" s="13">
        <v>8</v>
      </c>
      <c r="B12" s="17" t="str">
        <f>zbiorówka!B12</f>
        <v>Taca do przenoszenia próbówek i odczynników</v>
      </c>
      <c r="C12" s="17" t="str">
        <f>zbiorówka!C12</f>
        <v>Plastikowy pojemnik z uchwytami, po bokach otwory na probówki:  6 otworówxok.20Mm, 8otworówxok.16Mm, 8otworówxok.8Mm Wymiary pojemnika ok.: 30x10x20cm</v>
      </c>
      <c r="D12" s="42">
        <v>6</v>
      </c>
      <c r="E12" s="15">
        <f>zbiorówka!E12</f>
        <v>0</v>
      </c>
      <c r="F12" s="15">
        <f t="shared" si="0"/>
        <v>0</v>
      </c>
      <c r="G12" s="36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25.5">
      <c r="A13" s="13">
        <v>9</v>
      </c>
      <c r="B13" s="17" t="str">
        <f>zbiorówka!B13</f>
        <v>Termometr -10 do 110 C</v>
      </c>
      <c r="C13" s="17" t="str">
        <f>zbiorówka!C13</f>
        <v>Termometr alkoholowy. Zakres pomiaru od -10 do 110 0C.</v>
      </c>
      <c r="D13" s="42">
        <v>6</v>
      </c>
      <c r="E13" s="15">
        <f>zbiorówka!E13</f>
        <v>0</v>
      </c>
      <c r="F13" s="15">
        <f t="shared" si="0"/>
        <v>0</v>
      </c>
      <c r="G13" s="36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>Palnik spirytusowy</v>
      </c>
      <c r="C14" s="17" t="str">
        <f>zbiorówka!C14</f>
        <v xml:space="preserve">Palnik alkoholowy, spirytusowy. Pojemność 100ml.  </v>
      </c>
      <c r="D14" s="42">
        <v>0</v>
      </c>
      <c r="E14" s="15">
        <f>zbiorówka!E14</f>
        <v>0</v>
      </c>
      <c r="F14" s="15">
        <f t="shared" si="0"/>
        <v>0</v>
      </c>
      <c r="G14" s="36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51">
      <c r="A15" s="13">
        <v>11</v>
      </c>
      <c r="B15" s="17" t="str">
        <f>zbiorówka!B15</f>
        <v>Szkolny model atomu</v>
      </c>
      <c r="C15" s="17" t="str">
        <f>zbiorówka!C15</f>
        <v>Model atomu wg Bohra- skład zestawu wchodzą: ·-pudełko: pokrywka i podstawa -  z oznaczonymi powłokami elektronowymi
- 90 krążków 30 oznaczonych "+", 30 "-" i 30 gładkich
-instrukcja wraz z ćwiczeniami</v>
      </c>
      <c r="D15" s="42">
        <v>10</v>
      </c>
      <c r="E15" s="15">
        <f>zbiorówka!E15</f>
        <v>0</v>
      </c>
      <c r="F15" s="15">
        <f t="shared" si="0"/>
        <v>0</v>
      </c>
      <c r="G15" s="36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25.5">
      <c r="A16" s="13">
        <v>12</v>
      </c>
      <c r="B16" s="17" t="str">
        <f>zbiorówka!B16</f>
        <v>Model atomu 3D</v>
      </c>
      <c r="C16" s="17" t="str">
        <f>zbiorówka!C16</f>
        <v>Trójwymiarowy model przekroju atomu, z orbitami elektronowe w postaci chmur elektronów. Wymiary: Średnica atomu: ok 30cm Wysokość modelu: ok 40cm</v>
      </c>
      <c r="D16" s="42">
        <v>1</v>
      </c>
      <c r="E16" s="15">
        <f>zbiorówka!E16</f>
        <v>0</v>
      </c>
      <c r="F16" s="15">
        <f t="shared" si="0"/>
        <v>0</v>
      </c>
      <c r="G16" s="36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Model fullerenu C60</v>
      </c>
      <c r="C17" s="17" t="str">
        <f>zbiorówka!C17</f>
        <v xml:space="preserve">Model cząsteczki fullerenu C60 -  wymiar min 25 cm </v>
      </c>
      <c r="D17" s="42">
        <v>1</v>
      </c>
      <c r="E17" s="15">
        <f>zbiorówka!E17</f>
        <v>0</v>
      </c>
      <c r="F17" s="15">
        <f t="shared" si="0"/>
        <v>0</v>
      </c>
      <c r="G17" s="36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>
      <c r="A18" s="13">
        <v>14</v>
      </c>
      <c r="B18" s="17" t="str">
        <f>zbiorówka!B18</f>
        <v>Model grafitu</v>
      </c>
      <c r="C18" s="17" t="str">
        <f>zbiorówka!C18</f>
        <v>Model przedstawiający strukturę  grafitu (min. 3 warstwy)</v>
      </c>
      <c r="D18" s="42">
        <v>1</v>
      </c>
      <c r="E18" s="15">
        <f>zbiorówka!E18</f>
        <v>0</v>
      </c>
      <c r="F18" s="15">
        <f t="shared" si="0"/>
        <v>0</v>
      </c>
      <c r="G18" s="36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Model chlorku-sodu</v>
      </c>
      <c r="C19" s="17" t="str">
        <f>zbiorówka!C19</f>
        <v>Model przedstawiający strukturę krystaliczną NaCl - jony chloru i sodu w różnych kolorach</v>
      </c>
      <c r="D19" s="42">
        <v>1</v>
      </c>
      <c r="E19" s="15">
        <f>zbiorówka!E19</f>
        <v>0</v>
      </c>
      <c r="F19" s="15">
        <f t="shared" si="0"/>
        <v>0</v>
      </c>
      <c r="G19" s="36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38.25">
      <c r="A20" s="13">
        <v>16</v>
      </c>
      <c r="B20" s="17" t="str">
        <f>zbiorówka!B20</f>
        <v>Model kryształu diamentu</v>
      </c>
      <c r="C20" s="17" t="str">
        <f>zbiorówka!C20</f>
        <v>Model przedstawiający strukturę krystaliczną diamentu.</v>
      </c>
      <c r="D20" s="42">
        <v>1</v>
      </c>
      <c r="E20" s="15">
        <f>zbiorówka!E20</f>
        <v>0</v>
      </c>
      <c r="F20" s="15">
        <f t="shared" si="0"/>
        <v>0</v>
      </c>
      <c r="G20" s="36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Modele atomów - zestaw podstawowy</v>
      </c>
      <c r="C21" s="17" t="str">
        <f>zbiorówka!C21</f>
        <v>Zestaw kulek  i łączników z tworzywa sztucznego, pozwalających na budowę modeli atomów. W zestawie min. 75 różnego rodzaju kulek oraz ok.35 łączników (min 110 elementów). Całość zapakowana w pojemnik.</v>
      </c>
      <c r="D21" s="42">
        <v>10</v>
      </c>
      <c r="E21" s="15">
        <f>zbiorówka!E21</f>
        <v>0</v>
      </c>
      <c r="F21" s="15">
        <f t="shared" si="0"/>
        <v>0</v>
      </c>
      <c r="G21" s="36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Modele atomów - zestaw poszerzony</v>
      </c>
      <c r="C22" s="17" t="str">
        <f>zbiorówka!C22</f>
        <v>Zestaw kulek  i łączników z tworzywa sztucznego, pozwalających na budowę modeli atomów. W zestawie min. 350 różnych kulek oraz 180 łączników  - łącznie min 530 elementów. Całość zapakowana w pojemnik.</v>
      </c>
      <c r="D22" s="42">
        <v>1</v>
      </c>
      <c r="E22" s="15">
        <f>zbiorówka!E22</f>
        <v>0</v>
      </c>
      <c r="F22" s="15">
        <f t="shared" si="0"/>
        <v>0</v>
      </c>
      <c r="G22" s="36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89.25">
      <c r="A23" s="13">
        <v>19</v>
      </c>
      <c r="B23" s="17" t="str">
        <f>zbiorówka!B23</f>
        <v>Zestaw odczynników i chemikaliów do nauki chemii w szkołach ponadgimnazjalnych</v>
      </c>
      <c r="C23" s="17" t="str">
        <f>zbiorówka!C23</f>
        <v>Zestaw odczynników, wskaźników, chemikaliów, substancji - do nauki chemii zgodnie z podstawą programową szkoły ponadpodstawowej. Minimum 80 pozycji.</v>
      </c>
      <c r="D23" s="42">
        <v>1</v>
      </c>
      <c r="E23" s="15">
        <f>zbiorówka!E23</f>
        <v>0</v>
      </c>
      <c r="F23" s="15">
        <f t="shared" si="0"/>
        <v>0</v>
      </c>
      <c r="G23" s="36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51">
      <c r="A24" s="13">
        <v>20</v>
      </c>
      <c r="B24" s="17" t="str">
        <f>zbiorówka!B24</f>
        <v>Paski wskaźnikowe (komplet 100szt)</v>
      </c>
      <c r="C24" s="17" t="str">
        <f>zbiorówka!C24</f>
        <v>Papierki wskaźnikowe,  do oznaczania pH (czułość 1,0 pH) w opakowaniu po 100 sztuk.</v>
      </c>
      <c r="D24" s="42">
        <v>1</v>
      </c>
      <c r="E24" s="15">
        <f>zbiorówka!E24</f>
        <v>0</v>
      </c>
      <c r="F24" s="15">
        <f t="shared" si="0"/>
        <v>0</v>
      </c>
      <c r="G24" s="36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102">
      <c r="A25" s="13">
        <v>21</v>
      </c>
      <c r="B25" s="17" t="str">
        <f>zbiorówka!B25</f>
        <v>Statyw laboratoryjny szkolny z wyposażeniem</v>
      </c>
      <c r="C25" s="17" t="str">
        <f>zbiorówka!C25</f>
        <v>W skład zestawu wchodzą: ·- statyw - metalowa podstawa z prętem
- łącznik krzyżowy 5szt.
- łapa do kolb duża
- łapa do kolb mała
-łapa do biuret podwójna
-łapa do chłodnic
-pierścień zamknięty o średnicy ok 9 cm
-pierścień otwarty o średnicy  ok 6 cm</v>
      </c>
      <c r="D25" s="42">
        <v>6</v>
      </c>
      <c r="E25" s="15">
        <f>zbiorówka!E25</f>
        <v>0</v>
      </c>
      <c r="F25" s="15">
        <f t="shared" si="0"/>
        <v>0</v>
      </c>
      <c r="G25" s="36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Statyw demonstracyjny</v>
      </c>
      <c r="C26" s="17" t="str">
        <f>zbiorówka!C26</f>
        <v>W skład zestawu wchodzą: ·- statyw - metalowa podstawa z prętem
- łącznik krzyżowy min. 5szt.
- łapy do szkła laboratoryjnego - min. 2 szt
-pierścienie o różnych średnicach - 3 szt</v>
      </c>
      <c r="D26" s="42">
        <v>1</v>
      </c>
      <c r="E26" s="15">
        <f>zbiorówka!E26</f>
        <v>0</v>
      </c>
      <c r="F26" s="15">
        <f t="shared" si="0"/>
        <v>0</v>
      </c>
      <c r="G26" s="36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76.5">
      <c r="A27" s="13">
        <v>23</v>
      </c>
      <c r="B27" s="17" t="str">
        <f>zbiorówka!B27</f>
        <v>Układ okresowy pierwiastków chemicznych - część chemiczna</v>
      </c>
      <c r="C27" s="17" t="str">
        <f>zbiorówka!C27</f>
        <v>Plansza dydaktyczna jednostronna w formacie min 200cm x 140 cm prezentująca część chemiczną układu okresowego pierwiastków.</v>
      </c>
      <c r="D27" s="42">
        <v>1</v>
      </c>
      <c r="E27" s="15">
        <f>zbiorówka!E27</f>
        <v>0</v>
      </c>
      <c r="F27" s="15">
        <f t="shared" si="0"/>
        <v>0</v>
      </c>
      <c r="G27" s="36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Tabela rozpuszczalności (wym. Ok. 100x70 cm)</v>
      </c>
      <c r="C28" s="17" t="str">
        <f>zbiorówka!C28</f>
        <v>Plansza dydaktyczna w formacie min 100x70 cm) cm, foliowana, oprawiona, z możliwością zawieszania</v>
      </c>
      <c r="D28" s="42">
        <v>1</v>
      </c>
      <c r="E28" s="15">
        <f>zbiorówka!E28</f>
        <v>0</v>
      </c>
      <c r="F28" s="15">
        <f t="shared" si="0"/>
        <v>0</v>
      </c>
      <c r="G28" s="36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127.5">
      <c r="A29" s="13">
        <v>25</v>
      </c>
      <c r="B29" s="17" t="str">
        <f>zbiorówka!B29</f>
        <v>Komplet plansz do chemii</v>
      </c>
      <c r="C29" s="17" t="s">
        <v>97</v>
      </c>
      <c r="D29" s="42">
        <v>0</v>
      </c>
      <c r="E29" s="15">
        <f>zbiorówka!E29</f>
        <v>0</v>
      </c>
      <c r="F29" s="15">
        <f t="shared" si="0"/>
        <v>0</v>
      </c>
      <c r="G29" s="36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38.25">
      <c r="A30" s="13">
        <v>26</v>
      </c>
      <c r="B30" s="17" t="str">
        <f>zbiorówka!B30</f>
        <v>Waga szkolna elektroniczna 500g/0.1g</v>
      </c>
      <c r="C30" s="17" t="str">
        <f>zbiorówka!C30</f>
        <v xml:space="preserve">Wyświetlacz cyfrowy, Zasilanie: bateryjne, Maksymalne obciążenie 500g, Dokładność 0.1G, </v>
      </c>
      <c r="D30" s="42">
        <v>3</v>
      </c>
      <c r="E30" s="15">
        <f>zbiorówka!E30</f>
        <v>0</v>
      </c>
      <c r="F30" s="15">
        <f t="shared" si="0"/>
        <v>0</v>
      </c>
      <c r="G30" s="36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Waga szalkowa laboratoryjna szkolna 500g</v>
      </c>
      <c r="C31" s="17" t="str">
        <f>zbiorówka!C31</f>
        <v>Waga szalkowa laboratoryjna. Zestaw zawiera ok.20 odważników od 10 mg do 200 g. Udźwig: 500g. Podziałka: 20mg</v>
      </c>
      <c r="D31" s="42">
        <v>2</v>
      </c>
      <c r="E31" s="15">
        <f>zbiorówka!E31</f>
        <v>0</v>
      </c>
      <c r="F31" s="15">
        <f t="shared" si="0"/>
        <v>0</v>
      </c>
      <c r="G31" s="36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38.25">
      <c r="A32" s="13">
        <v>28</v>
      </c>
      <c r="B32" s="17" t="str">
        <f>zbiorówka!B32</f>
        <v xml:space="preserve">Zasilacz laboratoryjny prądu stałego </v>
      </c>
      <c r="C32" s="17" t="str">
        <f>zbiorówka!C32</f>
        <v>Zasilacz laboratoryjny prądu stałego, z płynną regulacją. Wskaźniki  cyfrowe 2xLCD niezależne. Specyfikacja techniczna: Napięcie wyjściowe: 0-30V, Prąd wyjściowy (max): 5A.</v>
      </c>
      <c r="D32" s="42">
        <v>1</v>
      </c>
      <c r="E32" s="15">
        <f>zbiorówka!E32</f>
        <v>0</v>
      </c>
      <c r="F32" s="15">
        <f t="shared" si="0"/>
        <v>0</v>
      </c>
      <c r="G32" s="36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 s="1" customFormat="1" ht="25.5">
      <c r="A33" s="13">
        <v>29</v>
      </c>
      <c r="B33" s="17" t="str">
        <f>zbiorówka!B33</f>
        <v>Okulary ochronne</v>
      </c>
      <c r="C33" s="17" t="str">
        <f>zbiorówka!C33</f>
        <v>Okulary ochronne z otworami wentylacyjnymi</v>
      </c>
      <c r="D33" s="42">
        <v>30</v>
      </c>
      <c r="E33" s="15">
        <f>zbiorówka!E33</f>
        <v>0</v>
      </c>
      <c r="F33" s="15">
        <f t="shared" si="0"/>
        <v>0</v>
      </c>
      <c r="G33" s="36">
        <f>zbiorówka!G33</f>
        <v>0</v>
      </c>
      <c r="H33" s="16">
        <f t="shared" si="1"/>
        <v>0</v>
      </c>
      <c r="I33" s="3">
        <f t="shared" si="2"/>
        <v>0</v>
      </c>
      <c r="J33" s="4">
        <f t="shared" si="3"/>
        <v>0</v>
      </c>
    </row>
    <row r="34" spans="1:10" s="1" customFormat="1" ht="25.5">
      <c r="A34" s="13">
        <v>30</v>
      </c>
      <c r="B34" s="17" t="str">
        <f>zbiorówka!B34</f>
        <v>Fartuchy ochronne</v>
      </c>
      <c r="C34" s="17" t="str">
        <f>zbiorówka!C34</f>
        <v>Fartuch z białego płótna (100% bawełna) z długimi rękawami, trzema kieszeniami, paskiem regulującym obwód oraz zapinane na guziki.</v>
      </c>
      <c r="D34" s="42">
        <v>30</v>
      </c>
      <c r="E34" s="15">
        <f>zbiorówka!E34</f>
        <v>0</v>
      </c>
      <c r="F34" s="15">
        <f t="shared" si="0"/>
        <v>0</v>
      </c>
      <c r="G34" s="36">
        <f>zbiorówka!G34</f>
        <v>0</v>
      </c>
      <c r="H34" s="16">
        <f t="shared" si="1"/>
        <v>0</v>
      </c>
      <c r="I34" s="3">
        <f t="shared" si="2"/>
        <v>0</v>
      </c>
      <c r="J34" s="4">
        <f t="shared" si="3"/>
        <v>0</v>
      </c>
    </row>
    <row r="35" spans="1:10" s="1" customFormat="1" ht="76.5">
      <c r="A35" s="13">
        <v>31</v>
      </c>
      <c r="B35" s="17" t="str">
        <f>zbiorówka!B35</f>
        <v>Apteczka</v>
      </c>
      <c r="C35" s="17" t="str">
        <f>zbiorówka!C35</f>
        <v>Apteczka w  walizce z tworzywa, z systemem mocowania na ścianę. Skład - minimum: opatrunek indywidualny - 1 szt., opaska dz. 4 x 5 - 4 szt., opaska dz. 4 x 10 - 4 szt., opaska 4 x 15 - 1 szt, chusta trójkątna - 2 szt., wata 50g - 1 op., plaster z gazą 1m x 6cm, kompres 5 x 5 - 1 szt., kompres 7 x 7 - 1 szt., kompres 9 x 9 - 1 szt., nożyczki - 1 szt., rękawice gumowe - 4 szt., ustnik do sztucznego oddychania - 1 szt., koc termoizolacyjny - 1 szt., opaska elastyczna - 1 szt., poloplast - 1 szt., zestaw do płukania oka, gaza opatrunkowa, instrukcja pierwszej pomocy.  Skład zgodny z normą DIN 13157 PLUS</v>
      </c>
      <c r="D35" s="42">
        <v>1</v>
      </c>
      <c r="E35" s="15">
        <f>zbiorówka!E35</f>
        <v>0</v>
      </c>
      <c r="F35" s="15">
        <f t="shared" si="0"/>
        <v>0</v>
      </c>
      <c r="G35" s="36">
        <f>zbiorówka!G35</f>
        <v>0</v>
      </c>
      <c r="H35" s="16">
        <f t="shared" si="1"/>
        <v>0</v>
      </c>
      <c r="I35" s="3">
        <f t="shared" si="2"/>
        <v>0</v>
      </c>
      <c r="J35" s="4">
        <f t="shared" si="3"/>
        <v>0</v>
      </c>
    </row>
    <row r="36" spans="1:10" s="1" customFormat="1" ht="25.5">
      <c r="A36" s="13">
        <v>32</v>
      </c>
      <c r="B36" s="17" t="str">
        <f>zbiorówka!B36</f>
        <v>Rękawiczki lateksowe</v>
      </c>
      <c r="C36" s="17" t="str">
        <f>zbiorówka!C36</f>
        <v>Rękawice laboratoryjne, cienkie, elastyczne. 100 szt. w opakowaniu</v>
      </c>
      <c r="D36" s="42">
        <v>100</v>
      </c>
      <c r="E36" s="15">
        <f>zbiorówka!E36</f>
        <v>0</v>
      </c>
      <c r="F36" s="15">
        <f t="shared" si="0"/>
        <v>0</v>
      </c>
      <c r="G36" s="36">
        <f>zbiorówka!G36</f>
        <v>0</v>
      </c>
      <c r="H36" s="16">
        <f t="shared" si="1"/>
        <v>0</v>
      </c>
      <c r="I36" s="3">
        <f t="shared" si="2"/>
        <v>0</v>
      </c>
      <c r="J36" s="4">
        <f t="shared" si="3"/>
        <v>0</v>
      </c>
    </row>
    <row r="37" spans="1:10" s="1" customFormat="1" ht="38.25">
      <c r="A37" s="13">
        <v>33</v>
      </c>
      <c r="B37" s="17" t="str">
        <f>zbiorówka!B37</f>
        <v>Rękawice do gorących przedmiotów</v>
      </c>
      <c r="C37" s="17" t="str">
        <f>zbiorówka!C37</f>
        <v>Rękawice termiczne wykonane z grubej bawełny frotte, ciepło kontaktowe do 250° C</v>
      </c>
      <c r="D37" s="42">
        <v>10</v>
      </c>
      <c r="E37" s="15">
        <f>zbiorówka!E37</f>
        <v>0</v>
      </c>
      <c r="F37" s="15">
        <f t="shared" si="0"/>
        <v>0</v>
      </c>
      <c r="G37" s="36">
        <f>zbiorówka!G37</f>
        <v>0</v>
      </c>
      <c r="H37" s="16">
        <f t="shared" si="1"/>
        <v>0</v>
      </c>
      <c r="I37" s="3">
        <f t="shared" si="2"/>
        <v>0</v>
      </c>
      <c r="J37" s="4">
        <f t="shared" si="3"/>
        <v>0</v>
      </c>
    </row>
    <row r="38" spans="1:10" s="1" customFormat="1">
      <c r="A38" s="13">
        <v>34</v>
      </c>
      <c r="B38" s="17" t="str">
        <f>zbiorówka!B38</f>
        <v>Parafilm</v>
      </c>
      <c r="C38" s="17" t="str">
        <f>zbiorówka!C38</f>
        <v>Parafilm  do uszczelniania szkła i plastików laboratoryjnych  Szerokość rolki: ok.50 mm Długość rolki: min 75 m</v>
      </c>
      <c r="D38" s="42">
        <v>1</v>
      </c>
      <c r="E38" s="15">
        <f>zbiorówka!E38</f>
        <v>0</v>
      </c>
      <c r="F38" s="15">
        <f t="shared" si="0"/>
        <v>0</v>
      </c>
      <c r="G38" s="36">
        <f>zbiorówka!G38</f>
        <v>0</v>
      </c>
      <c r="H38" s="16">
        <f t="shared" si="1"/>
        <v>0</v>
      </c>
      <c r="I38" s="3">
        <f t="shared" si="2"/>
        <v>0</v>
      </c>
      <c r="J38" s="4">
        <f t="shared" si="3"/>
        <v>0</v>
      </c>
    </row>
    <row r="39" spans="1:10" s="1" customFormat="1" ht="38.25">
      <c r="A39" s="13">
        <v>35</v>
      </c>
      <c r="B39" s="17" t="str">
        <f>zbiorówka!B39</f>
        <v xml:space="preserve">Mata z włókniny chłonnej </v>
      </c>
      <c r="C39" s="17" t="str">
        <f>zbiorówka!C39</f>
        <v>Mata z włókniny chłonnej, absorbująca chemikalia (uniwersalna), wymiar ok.40 cmx50 min 100mat w opakowaniu</v>
      </c>
      <c r="D39" s="42">
        <v>1</v>
      </c>
      <c r="E39" s="15">
        <f>zbiorówka!E39</f>
        <v>0</v>
      </c>
      <c r="F39" s="15">
        <f t="shared" si="0"/>
        <v>0</v>
      </c>
      <c r="G39" s="36">
        <f>zbiorówka!G39</f>
        <v>0</v>
      </c>
      <c r="H39" s="16">
        <f t="shared" si="1"/>
        <v>0</v>
      </c>
      <c r="I39" s="3">
        <f t="shared" si="2"/>
        <v>0</v>
      </c>
      <c r="J39" s="4">
        <f t="shared" si="3"/>
        <v>0</v>
      </c>
    </row>
    <row r="40" spans="1:10" s="1" customFormat="1" ht="51">
      <c r="A40" s="13">
        <v>36</v>
      </c>
      <c r="B40" s="17" t="str">
        <f>zbiorówka!B40</f>
        <v>Palnik Bunsena (z wkładami wymiennymi)</v>
      </c>
      <c r="C40" s="17" t="str">
        <f>zbiorówka!C40</f>
        <v>W zestawie: ·Palnik laboratoryjny
Kartusz gazowy
Dane techniczne: ·Temperatura płomienia 1700oC
Kartusz 230g / 410 ml30% propan, 70% butan</v>
      </c>
      <c r="D40" s="42">
        <v>6</v>
      </c>
      <c r="E40" s="15">
        <f>zbiorówka!E40</f>
        <v>0</v>
      </c>
      <c r="F40" s="15">
        <f t="shared" si="0"/>
        <v>0</v>
      </c>
      <c r="G40" s="36">
        <f>zbiorówka!G40</f>
        <v>0</v>
      </c>
      <c r="H40" s="16">
        <f t="shared" si="1"/>
        <v>0</v>
      </c>
      <c r="I40" s="3">
        <f t="shared" si="2"/>
        <v>0</v>
      </c>
      <c r="J40" s="4">
        <f t="shared" si="3"/>
        <v>0</v>
      </c>
    </row>
    <row r="41" spans="1:10" s="1" customFormat="1">
      <c r="A41" s="13">
        <v>37</v>
      </c>
      <c r="B41" s="17" t="str">
        <f>zbiorówka!B41</f>
        <v>Czasza grzejna</v>
      </c>
      <c r="C41" s="17" t="str">
        <f>zbiorówka!C41</f>
        <v>Elektryczny płaszcz grzewczy z regulacją mocy, do max 4500C</v>
      </c>
      <c r="D41" s="42">
        <v>0</v>
      </c>
      <c r="E41" s="15">
        <f>zbiorówka!E41</f>
        <v>0</v>
      </c>
      <c r="F41" s="15">
        <f t="shared" si="0"/>
        <v>0</v>
      </c>
      <c r="G41" s="36">
        <f>zbiorówka!G41</f>
        <v>0</v>
      </c>
      <c r="H41" s="16">
        <f t="shared" si="1"/>
        <v>0</v>
      </c>
      <c r="I41" s="3">
        <f t="shared" si="2"/>
        <v>0</v>
      </c>
      <c r="J41" s="4">
        <f t="shared" si="3"/>
        <v>0</v>
      </c>
    </row>
    <row r="42" spans="1:10" s="1" customFormat="1" ht="64.5" thickBot="1">
      <c r="A42" s="28">
        <v>38</v>
      </c>
      <c r="B42" s="29" t="str">
        <f>zbiorówka!B42</f>
        <v>Butla z kranikiem do wody destylowanej (10l)</v>
      </c>
      <c r="C42" s="29" t="str">
        <f>zbiorówka!C42</f>
        <v>Butla do wody destylowanej z kranem, pojemność 10l, z tworzywa, szyja gwintowana z nakrętką, uchwyt do przenoszenia</v>
      </c>
      <c r="D42" s="42">
        <v>0</v>
      </c>
      <c r="E42" s="37">
        <f>zbiorówka!E42</f>
        <v>0</v>
      </c>
      <c r="F42" s="37">
        <f t="shared" si="0"/>
        <v>0</v>
      </c>
      <c r="G42" s="40">
        <f>zbiorówka!G42</f>
        <v>0</v>
      </c>
      <c r="H42" s="33">
        <f t="shared" si="1"/>
        <v>0</v>
      </c>
      <c r="I42" s="31">
        <f t="shared" si="2"/>
        <v>0</v>
      </c>
      <c r="J42" s="34">
        <f t="shared" si="3"/>
        <v>0</v>
      </c>
    </row>
    <row r="43" spans="1:10">
      <c r="F43" s="18">
        <f>SUM(F5:F42)</f>
        <v>0</v>
      </c>
      <c r="H43" s="18">
        <f>SUM(H5:H42)</f>
        <v>0</v>
      </c>
      <c r="J43" s="18">
        <f>SUM(J5:J42)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pane ySplit="4" topLeftCell="A26" activePane="bottomLeft" state="frozen"/>
      <selection activeCell="C29" sqref="C29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46" t="s">
        <v>9</v>
      </c>
      <c r="D1" s="46"/>
      <c r="E1" s="46"/>
      <c r="F1" s="46"/>
      <c r="G1" s="46"/>
      <c r="H1" s="46"/>
      <c r="I1" s="46"/>
    </row>
    <row r="2" spans="1:10" s="8" customFormat="1" ht="15">
      <c r="A2" s="9"/>
      <c r="B2" s="10"/>
      <c r="C2" s="49" t="s">
        <v>86</v>
      </c>
      <c r="D2" s="49"/>
      <c r="E2" s="49"/>
      <c r="F2" s="49"/>
      <c r="G2" s="49"/>
      <c r="H2" s="49"/>
      <c r="I2" s="49"/>
    </row>
    <row r="3" spans="1:10" s="8" customFormat="1" ht="15.75" thickBot="1">
      <c r="A3" s="9"/>
      <c r="B3" s="10"/>
      <c r="C3" s="19"/>
      <c r="D3" s="48"/>
      <c r="E3" s="48"/>
      <c r="F3" s="48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Chemia - Zestaw do doświadczeń chemicznych</v>
      </c>
      <c r="C5" s="17" t="str">
        <f>zbiorówka!C5</f>
        <v>Zestaw szkła i sprzętu laboratoryjnego dla grupy 2-4 osób do doświadczeń z chemii dostosowany do wykonania doświadczeń odpowiadających podstawie programowej dla szkół ponadpodstawowych. Zestaw w opakowaniu przenośnym, wyłożony gąbką.</v>
      </c>
      <c r="D5" s="42">
        <v>6</v>
      </c>
      <c r="E5" s="15">
        <f>zbiorówka!E5</f>
        <v>0</v>
      </c>
      <c r="F5" s="15">
        <f>E5*D5</f>
        <v>0</v>
      </c>
      <c r="G5" s="36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165.75">
      <c r="A6" s="13">
        <v>2</v>
      </c>
      <c r="B6" s="17" t="str">
        <f>zbiorówka!B6</f>
        <v>Zestaw szkła laboratoryjnego</v>
      </c>
      <c r="C6" s="17" t="str">
        <f>zbiorówka!C6</f>
        <v>Komplet szkła laboratoryjnego(zalecane szkło borokrzemianowe), wyposażenie pracowni w szkole ponadpodstawowej, zgodny z podstawą programową  - w zestawie (przykładowo): 1. Chłodnica Liebiga - 1 szt. 2. Kolba destylacyjna 100 ml - 1 szt. 3. Kolba płaskodenna 250 ml - 1 szt. 4. Kolba stożkowa 200 ml - 2 szt. 5. Krystalizator z wlewem - 2 szt. 6. Lejek szklany  - 1 szt. 7. Moździerz porcelanowy  z tłuczkiem - 1 szt. 8. Parownica porcelanowa  - 1 szt. 9. Pipeta miarowa 5 ml - 1 szt. 10. Cylinder miarowy 100 ml - 1 szt.  250 ml - 1 szt.11. Łyżeczka polistyrenowa - 1 szt. 12. Pręcik szklany - 3 szt.
13. Kolba kulista 100 ml - 1 szt. 14. Probówki min 2 rozmiary ok 20 szt.. 15. Stojak do probówek - 1 szt. 16. Szczoteczka do probówek - 1 szt. 17. Szalki Petriego - 2 szt. 18. Szczypce drewniane do probówek - 2 szt. 19. Rurki szklane - zestaw (ok.15sztuk)  rurek o różnych przekrojach i długościach, proste, zgięte - różne kąty, dwukrotnie zgięte, kapilarne 20. Rurka gumowa- 1 szt.
21. Korki gumowe różne min. 10 szt 22. Szkiełko zegarkowe - 4 szt. 23. Zlewka: 250 ml - 1 szt. niska; 100 ml - 1 szt.; wysoka 250 ml - 1 szt.24. Tryskawka - 1 szt. 25. Termometr  0 - 200 st. C - 1 szt.26. Butla laboratoryjna 100 ml - 2 szt.27. Probówka z tubusem  - 1 szt.28. Rozdzielacz cylindryczny 50 ml - 1 szt.</v>
      </c>
      <c r="D6" s="42">
        <v>6</v>
      </c>
      <c r="E6" s="15">
        <f>zbiorówka!E6</f>
        <v>0</v>
      </c>
      <c r="F6" s="15">
        <f t="shared" ref="F6:F42" si="0">E6*D6</f>
        <v>0</v>
      </c>
      <c r="G6" s="36">
        <f>zbiorówka!G6</f>
        <v>0</v>
      </c>
      <c r="H6" s="16">
        <f t="shared" ref="H6:H42" si="1">J6-F6</f>
        <v>0</v>
      </c>
      <c r="I6" s="3">
        <f t="shared" ref="I6:I42" si="2">E6*G6%+E6</f>
        <v>0</v>
      </c>
      <c r="J6" s="4">
        <f t="shared" ref="J6:J42" si="3">I6*D6</f>
        <v>0</v>
      </c>
    </row>
    <row r="7" spans="1:10" s="1" customFormat="1" ht="51">
      <c r="A7" s="13">
        <v>3</v>
      </c>
      <c r="B7" s="17" t="str">
        <f>zbiorówka!B7</f>
        <v>Elektrochemia - Zestaw do ćwiczeń z elektrochemii</v>
      </c>
      <c r="C7" s="17" t="str">
        <f>zbiorówka!C7</f>
        <v xml:space="preserve"> Zestaw do  przeprowadzenie badań: przewodnictwa wody i wodnych roztworów elektrolitów, wpływu temperatury na przewodnictwo, oporu elektrolitów w zależności od powierzchni elektrod i ich odległości, elektrolizy soli miedzi, ogniw, polaryzacji elektrod. Zestaw odpowiada realizacji podstawy programowej szkół ponadpodstawowych.</v>
      </c>
      <c r="D7" s="42">
        <v>3</v>
      </c>
      <c r="E7" s="15">
        <f>zbiorówka!E7</f>
        <v>0</v>
      </c>
      <c r="F7" s="15">
        <f t="shared" si="0"/>
        <v>0</v>
      </c>
      <c r="G7" s="36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38.25">
      <c r="A8" s="13">
        <v>4</v>
      </c>
      <c r="B8" s="17" t="str">
        <f>zbiorówka!B8</f>
        <v>Przyrząd do elektrolizy</v>
      </c>
      <c r="C8" s="17" t="str">
        <f>zbiorówka!C8</f>
        <v>Przyrząd do elektrolizy w postaci dwóch elektrod osadzonych na
wyprofilowanych ramionach przewodzących umieszczonych na wspornikach w pojemniku plastikowym, w dole pojemnika  gniazda przewodów bananowych</v>
      </c>
      <c r="D8" s="42">
        <v>1</v>
      </c>
      <c r="E8" s="15">
        <f>zbiorówka!E8</f>
        <v>0</v>
      </c>
      <c r="F8" s="15">
        <f t="shared" si="0"/>
        <v>0</v>
      </c>
      <c r="G8" s="36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25.5">
      <c r="A9" s="13">
        <v>5</v>
      </c>
      <c r="B9" s="17" t="str">
        <f>zbiorówka!B9</f>
        <v>Próbki paliw - rodzaje paliw</v>
      </c>
      <c r="C9" s="17" t="str">
        <f>zbiorówka!C9</f>
        <v>Zestaw  12 próbek paliw zapakowanych w walizkę/gablotkę z opisem paliw</v>
      </c>
      <c r="D9" s="42">
        <v>6</v>
      </c>
      <c r="E9" s="15">
        <f>zbiorówka!E9</f>
        <v>0</v>
      </c>
      <c r="F9" s="15">
        <f t="shared" si="0"/>
        <v>0</v>
      </c>
      <c r="G9" s="36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25.5">
      <c r="A10" s="13">
        <v>6</v>
      </c>
      <c r="B10" s="17" t="str">
        <f>zbiorówka!B10</f>
        <v>Metale i ich stopy</v>
      </c>
      <c r="C10" s="17" t="str">
        <f>zbiorówka!C10</f>
        <v>Zestaw min. 12 płytek z różnych metali i ich stopów,  z ich  oznaczeniami/nazwami. Płytki w opakowaniu - walizka/skrzynka.</v>
      </c>
      <c r="D10" s="42">
        <v>6</v>
      </c>
      <c r="E10" s="15">
        <f>zbiorówka!E10</f>
        <v>0</v>
      </c>
      <c r="F10" s="15">
        <f t="shared" si="0"/>
        <v>0</v>
      </c>
      <c r="G10" s="36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51">
      <c r="A11" s="13">
        <v>7</v>
      </c>
      <c r="B11" s="17" t="str">
        <f>zbiorówka!B11</f>
        <v>Suszarka do próbówek z tacką do ociekania</v>
      </c>
      <c r="C11" s="17" t="str">
        <f>zbiorówka!C11</f>
        <v>Suszarka do próbówek z tacką do ociekania. Końcówki prętów zabezpieczone gumkami. Wymiary orientacyjne: Wysokość ok 45cm, Szerokość: ok35cm, Głębokość: ok15cm</v>
      </c>
      <c r="D11" s="42">
        <v>6</v>
      </c>
      <c r="E11" s="15">
        <f>zbiorówka!E11</f>
        <v>0</v>
      </c>
      <c r="F11" s="15">
        <f t="shared" si="0"/>
        <v>0</v>
      </c>
      <c r="G11" s="36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51">
      <c r="A12" s="13">
        <v>8</v>
      </c>
      <c r="B12" s="17" t="str">
        <f>zbiorówka!B12</f>
        <v>Taca do przenoszenia próbówek i odczynników</v>
      </c>
      <c r="C12" s="17" t="str">
        <f>zbiorówka!C12</f>
        <v>Plastikowy pojemnik z uchwytami, po bokach otwory na probówki:  6 otworówxok.20Mm, 8otworówxok.16Mm, 8otworówxok.8Mm Wymiary pojemnika ok.: 30x10x20cm</v>
      </c>
      <c r="D12" s="42">
        <v>6</v>
      </c>
      <c r="E12" s="15">
        <f>zbiorówka!E12</f>
        <v>0</v>
      </c>
      <c r="F12" s="15">
        <f t="shared" si="0"/>
        <v>0</v>
      </c>
      <c r="G12" s="36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25.5">
      <c r="A13" s="13">
        <v>9</v>
      </c>
      <c r="B13" s="17" t="str">
        <f>zbiorówka!B13</f>
        <v>Termometr -10 do 110 C</v>
      </c>
      <c r="C13" s="17" t="str">
        <f>zbiorówka!C13</f>
        <v>Termometr alkoholowy. Zakres pomiaru od -10 do 110 0C.</v>
      </c>
      <c r="D13" s="42">
        <v>6</v>
      </c>
      <c r="E13" s="15">
        <f>zbiorówka!E13</f>
        <v>0</v>
      </c>
      <c r="F13" s="15">
        <f t="shared" si="0"/>
        <v>0</v>
      </c>
      <c r="G13" s="36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>Palnik spirytusowy</v>
      </c>
      <c r="C14" s="17" t="str">
        <f>zbiorówka!C14</f>
        <v xml:space="preserve">Palnik alkoholowy, spirytusowy. Pojemność 100ml.  </v>
      </c>
      <c r="D14" s="42">
        <v>6</v>
      </c>
      <c r="E14" s="15">
        <f>zbiorówka!E14</f>
        <v>0</v>
      </c>
      <c r="F14" s="15">
        <f t="shared" si="0"/>
        <v>0</v>
      </c>
      <c r="G14" s="36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51">
      <c r="A15" s="13">
        <v>11</v>
      </c>
      <c r="B15" s="17" t="str">
        <f>zbiorówka!B15</f>
        <v>Szkolny model atomu</v>
      </c>
      <c r="C15" s="17" t="str">
        <f>zbiorówka!C15</f>
        <v>Model atomu wg Bohra- skład zestawu wchodzą: ·-pudełko: pokrywka i podstawa -  z oznaczonymi powłokami elektronowymi
- 90 krążków 30 oznaczonych "+", 30 "-" i 30 gładkich
-instrukcja wraz z ćwiczeniami</v>
      </c>
      <c r="D15" s="42">
        <v>10</v>
      </c>
      <c r="E15" s="15">
        <f>zbiorówka!E15</f>
        <v>0</v>
      </c>
      <c r="F15" s="15">
        <f t="shared" si="0"/>
        <v>0</v>
      </c>
      <c r="G15" s="36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25.5">
      <c r="A16" s="13">
        <v>12</v>
      </c>
      <c r="B16" s="17" t="str">
        <f>zbiorówka!B16</f>
        <v>Model atomu 3D</v>
      </c>
      <c r="C16" s="17" t="str">
        <f>zbiorówka!C16</f>
        <v>Trójwymiarowy model przekroju atomu, z orbitami elektronowe w postaci chmur elektronów. Wymiary: Średnica atomu: ok 30cm Wysokość modelu: ok 40cm</v>
      </c>
      <c r="D16" s="42">
        <v>3</v>
      </c>
      <c r="E16" s="15">
        <f>zbiorówka!E16</f>
        <v>0</v>
      </c>
      <c r="F16" s="15">
        <f t="shared" si="0"/>
        <v>0</v>
      </c>
      <c r="G16" s="36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Model fullerenu C60</v>
      </c>
      <c r="C17" s="17" t="str">
        <f>zbiorówka!C17</f>
        <v xml:space="preserve">Model cząsteczki fullerenu C60 -  wymiar min 25 cm </v>
      </c>
      <c r="D17" s="42">
        <v>3</v>
      </c>
      <c r="E17" s="15">
        <f>zbiorówka!E17</f>
        <v>0</v>
      </c>
      <c r="F17" s="15">
        <f t="shared" si="0"/>
        <v>0</v>
      </c>
      <c r="G17" s="36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>
      <c r="A18" s="13">
        <v>14</v>
      </c>
      <c r="B18" s="17" t="str">
        <f>zbiorówka!B18</f>
        <v>Model grafitu</v>
      </c>
      <c r="C18" s="17" t="str">
        <f>zbiorówka!C18</f>
        <v>Model przedstawiający strukturę  grafitu (min. 3 warstwy)</v>
      </c>
      <c r="D18" s="42">
        <v>3</v>
      </c>
      <c r="E18" s="15">
        <f>zbiorówka!E18</f>
        <v>0</v>
      </c>
      <c r="F18" s="15">
        <f t="shared" si="0"/>
        <v>0</v>
      </c>
      <c r="G18" s="36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Model chlorku-sodu</v>
      </c>
      <c r="C19" s="17" t="str">
        <f>zbiorówka!C19</f>
        <v>Model przedstawiający strukturę krystaliczną NaCl - jony chloru i sodu w różnych kolorach</v>
      </c>
      <c r="D19" s="42">
        <v>3</v>
      </c>
      <c r="E19" s="15">
        <f>zbiorówka!E19</f>
        <v>0</v>
      </c>
      <c r="F19" s="15">
        <f t="shared" si="0"/>
        <v>0</v>
      </c>
      <c r="G19" s="36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38.25">
      <c r="A20" s="13">
        <v>16</v>
      </c>
      <c r="B20" s="17" t="str">
        <f>zbiorówka!B20</f>
        <v>Model kryształu diamentu</v>
      </c>
      <c r="C20" s="17" t="str">
        <f>zbiorówka!C20</f>
        <v>Model przedstawiający strukturę krystaliczną diamentu.</v>
      </c>
      <c r="D20" s="42">
        <v>3</v>
      </c>
      <c r="E20" s="15">
        <f>zbiorówka!E20</f>
        <v>0</v>
      </c>
      <c r="F20" s="15">
        <f t="shared" si="0"/>
        <v>0</v>
      </c>
      <c r="G20" s="36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Modele atomów - zestaw podstawowy</v>
      </c>
      <c r="C21" s="17" t="str">
        <f>zbiorówka!C21</f>
        <v>Zestaw kulek  i łączników z tworzywa sztucznego, pozwalających na budowę modeli atomów. W zestawie min. 75 różnego rodzaju kulek oraz ok.35 łączników (min 110 elementów). Całość zapakowana w pojemnik.</v>
      </c>
      <c r="D21" s="42">
        <v>10</v>
      </c>
      <c r="E21" s="15">
        <f>zbiorówka!E21</f>
        <v>0</v>
      </c>
      <c r="F21" s="15">
        <f t="shared" si="0"/>
        <v>0</v>
      </c>
      <c r="G21" s="36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Modele atomów - zestaw poszerzony</v>
      </c>
      <c r="C22" s="17" t="str">
        <f>zbiorówka!C22</f>
        <v>Zestaw kulek  i łączników z tworzywa sztucznego, pozwalających na budowę modeli atomów. W zestawie min. 350 różnych kulek oraz 180 łączników  - łącznie min 530 elementów. Całość zapakowana w pojemnik.</v>
      </c>
      <c r="D22" s="42">
        <v>1</v>
      </c>
      <c r="E22" s="15">
        <f>zbiorówka!E22</f>
        <v>0</v>
      </c>
      <c r="F22" s="15">
        <f t="shared" si="0"/>
        <v>0</v>
      </c>
      <c r="G22" s="36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89.25">
      <c r="A23" s="13">
        <v>19</v>
      </c>
      <c r="B23" s="17" t="str">
        <f>zbiorówka!B23</f>
        <v>Zestaw odczynników i chemikaliów do nauki chemii w szkołach ponadgimnazjalnych</v>
      </c>
      <c r="C23" s="17" t="str">
        <f>zbiorówka!C23</f>
        <v>Zestaw odczynników, wskaźników, chemikaliów, substancji - do nauki chemii zgodnie z podstawą programową szkoły ponadpodstawowej. Minimum 80 pozycji.</v>
      </c>
      <c r="D23" s="42">
        <v>1</v>
      </c>
      <c r="E23" s="15">
        <f>zbiorówka!E23</f>
        <v>0</v>
      </c>
      <c r="F23" s="15">
        <f t="shared" si="0"/>
        <v>0</v>
      </c>
      <c r="G23" s="36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51">
      <c r="A24" s="13">
        <v>20</v>
      </c>
      <c r="B24" s="17" t="str">
        <f>zbiorówka!B24</f>
        <v>Paski wskaźnikowe (komplet 100szt)</v>
      </c>
      <c r="C24" s="17" t="str">
        <f>zbiorówka!C24</f>
        <v>Papierki wskaźnikowe,  do oznaczania pH (czułość 1,0 pH) w opakowaniu po 100 sztuk.</v>
      </c>
      <c r="D24" s="42">
        <v>3</v>
      </c>
      <c r="E24" s="15">
        <f>zbiorówka!E24</f>
        <v>0</v>
      </c>
      <c r="F24" s="15">
        <f t="shared" si="0"/>
        <v>0</v>
      </c>
      <c r="G24" s="36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102">
      <c r="A25" s="13">
        <v>21</v>
      </c>
      <c r="B25" s="17" t="str">
        <f>zbiorówka!B25</f>
        <v>Statyw laboratoryjny szkolny z wyposażeniem</v>
      </c>
      <c r="C25" s="17" t="str">
        <f>zbiorówka!C25</f>
        <v>W skład zestawu wchodzą: ·- statyw - metalowa podstawa z prętem
- łącznik krzyżowy 5szt.
- łapa do kolb duża
- łapa do kolb mała
-łapa do biuret podwójna
-łapa do chłodnic
-pierścień zamknięty o średnicy ok 9 cm
-pierścień otwarty o średnicy  ok 6 cm</v>
      </c>
      <c r="D25" s="42">
        <v>6</v>
      </c>
      <c r="E25" s="15">
        <f>zbiorówka!E25</f>
        <v>0</v>
      </c>
      <c r="F25" s="15">
        <f t="shared" si="0"/>
        <v>0</v>
      </c>
      <c r="G25" s="36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Statyw demonstracyjny</v>
      </c>
      <c r="C26" s="17" t="str">
        <f>zbiorówka!C26</f>
        <v>W skład zestawu wchodzą: ·- statyw - metalowa podstawa z prętem
- łącznik krzyżowy min. 5szt.
- łapy do szkła laboratoryjnego - min. 2 szt
-pierścienie o różnych średnicach - 3 szt</v>
      </c>
      <c r="D26" s="42">
        <v>1</v>
      </c>
      <c r="E26" s="15">
        <f>zbiorówka!E26</f>
        <v>0</v>
      </c>
      <c r="F26" s="15">
        <f t="shared" si="0"/>
        <v>0</v>
      </c>
      <c r="G26" s="36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76.5">
      <c r="A27" s="13">
        <v>23</v>
      </c>
      <c r="B27" s="17" t="str">
        <f>zbiorówka!B27</f>
        <v>Układ okresowy pierwiastków chemicznych - część chemiczna</v>
      </c>
      <c r="C27" s="17" t="str">
        <f>zbiorówka!C27</f>
        <v>Plansza dydaktyczna jednostronna w formacie min 200cm x 140 cm prezentująca część chemiczną układu okresowego pierwiastków.</v>
      </c>
      <c r="D27" s="42">
        <v>1</v>
      </c>
      <c r="E27" s="15">
        <f>zbiorówka!E27</f>
        <v>0</v>
      </c>
      <c r="F27" s="15">
        <f t="shared" si="0"/>
        <v>0</v>
      </c>
      <c r="G27" s="36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Tabela rozpuszczalności (wym. Ok. 100x70 cm)</v>
      </c>
      <c r="C28" s="17" t="str">
        <f>zbiorówka!C28</f>
        <v>Plansza dydaktyczna w formacie min 100x70 cm) cm, foliowana, oprawiona, z możliwością zawieszania</v>
      </c>
      <c r="D28" s="42">
        <v>1</v>
      </c>
      <c r="E28" s="15">
        <f>zbiorówka!E28</f>
        <v>0</v>
      </c>
      <c r="F28" s="15">
        <f t="shared" si="0"/>
        <v>0</v>
      </c>
      <c r="G28" s="36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127.5">
      <c r="A29" s="13">
        <v>25</v>
      </c>
      <c r="B29" s="17" t="str">
        <f>zbiorówka!B29</f>
        <v>Komplet plansz do chemii</v>
      </c>
      <c r="C29" s="17" t="s">
        <v>97</v>
      </c>
      <c r="D29" s="42">
        <v>1</v>
      </c>
      <c r="E29" s="15">
        <f>zbiorówka!E29</f>
        <v>0</v>
      </c>
      <c r="F29" s="15">
        <f t="shared" si="0"/>
        <v>0</v>
      </c>
      <c r="G29" s="36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38.25">
      <c r="A30" s="13">
        <v>26</v>
      </c>
      <c r="B30" s="17" t="str">
        <f>zbiorówka!B30</f>
        <v>Waga szkolna elektroniczna 500g/0.1g</v>
      </c>
      <c r="C30" s="17" t="str">
        <f>zbiorówka!C30</f>
        <v xml:space="preserve">Wyświetlacz cyfrowy, Zasilanie: bateryjne, Maksymalne obciążenie 500g, Dokładność 0.1G, </v>
      </c>
      <c r="D30" s="42">
        <v>3</v>
      </c>
      <c r="E30" s="15">
        <f>zbiorówka!E30</f>
        <v>0</v>
      </c>
      <c r="F30" s="15">
        <f t="shared" si="0"/>
        <v>0</v>
      </c>
      <c r="G30" s="36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Waga szalkowa laboratoryjna szkolna 500g</v>
      </c>
      <c r="C31" s="17" t="str">
        <f>zbiorówka!C31</f>
        <v>Waga szalkowa laboratoryjna. Zestaw zawiera ok.20 odważników od 10 mg do 200 g. Udźwig: 500g. Podziałka: 20mg</v>
      </c>
      <c r="D31" s="42">
        <v>0</v>
      </c>
      <c r="E31" s="15">
        <f>zbiorówka!E31</f>
        <v>0</v>
      </c>
      <c r="F31" s="15">
        <f t="shared" si="0"/>
        <v>0</v>
      </c>
      <c r="G31" s="36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38.25">
      <c r="A32" s="13">
        <v>28</v>
      </c>
      <c r="B32" s="17" t="str">
        <f>zbiorówka!B32</f>
        <v xml:space="preserve">Zasilacz laboratoryjny prądu stałego </v>
      </c>
      <c r="C32" s="17" t="str">
        <f>zbiorówka!C32</f>
        <v>Zasilacz laboratoryjny prądu stałego, z płynną regulacją. Wskaźniki  cyfrowe 2xLCD niezależne. Specyfikacja techniczna: Napięcie wyjściowe: 0-30V, Prąd wyjściowy (max): 5A.</v>
      </c>
      <c r="D32" s="42">
        <v>0</v>
      </c>
      <c r="E32" s="15">
        <f>zbiorówka!E32</f>
        <v>0</v>
      </c>
      <c r="F32" s="15">
        <f t="shared" si="0"/>
        <v>0</v>
      </c>
      <c r="G32" s="36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 s="1" customFormat="1" ht="25.5">
      <c r="A33" s="13">
        <v>29</v>
      </c>
      <c r="B33" s="17" t="str">
        <f>zbiorówka!B33</f>
        <v>Okulary ochronne</v>
      </c>
      <c r="C33" s="17" t="str">
        <f>zbiorówka!C33</f>
        <v>Okulary ochronne z otworami wentylacyjnymi</v>
      </c>
      <c r="D33" s="42">
        <v>30</v>
      </c>
      <c r="E33" s="15">
        <f>zbiorówka!E33</f>
        <v>0</v>
      </c>
      <c r="F33" s="15">
        <f t="shared" si="0"/>
        <v>0</v>
      </c>
      <c r="G33" s="36">
        <f>zbiorówka!G33</f>
        <v>0</v>
      </c>
      <c r="H33" s="16">
        <f t="shared" si="1"/>
        <v>0</v>
      </c>
      <c r="I33" s="3">
        <f t="shared" si="2"/>
        <v>0</v>
      </c>
      <c r="J33" s="4">
        <f t="shared" si="3"/>
        <v>0</v>
      </c>
    </row>
    <row r="34" spans="1:10" s="1" customFormat="1" ht="25.5">
      <c r="A34" s="13">
        <v>30</v>
      </c>
      <c r="B34" s="17" t="str">
        <f>zbiorówka!B34</f>
        <v>Fartuchy ochronne</v>
      </c>
      <c r="C34" s="17" t="str">
        <f>zbiorówka!C34</f>
        <v>Fartuch z białego płótna (100% bawełna) z długimi rękawami, trzema kieszeniami, paskiem regulującym obwód oraz zapinane na guziki.</v>
      </c>
      <c r="D34" s="42">
        <v>30</v>
      </c>
      <c r="E34" s="15">
        <f>zbiorówka!E34</f>
        <v>0</v>
      </c>
      <c r="F34" s="15">
        <f t="shared" si="0"/>
        <v>0</v>
      </c>
      <c r="G34" s="36">
        <f>zbiorówka!G34</f>
        <v>0</v>
      </c>
      <c r="H34" s="16">
        <f t="shared" si="1"/>
        <v>0</v>
      </c>
      <c r="I34" s="3">
        <f t="shared" si="2"/>
        <v>0</v>
      </c>
      <c r="J34" s="4">
        <f t="shared" si="3"/>
        <v>0</v>
      </c>
    </row>
    <row r="35" spans="1:10" s="1" customFormat="1" ht="76.5">
      <c r="A35" s="13">
        <v>31</v>
      </c>
      <c r="B35" s="17" t="str">
        <f>zbiorówka!B35</f>
        <v>Apteczka</v>
      </c>
      <c r="C35" s="17" t="str">
        <f>zbiorówka!C35</f>
        <v>Apteczka w  walizce z tworzywa, z systemem mocowania na ścianę. Skład - minimum: opatrunek indywidualny - 1 szt., opaska dz. 4 x 5 - 4 szt., opaska dz. 4 x 10 - 4 szt., opaska 4 x 15 - 1 szt, chusta trójkątna - 2 szt., wata 50g - 1 op., plaster z gazą 1m x 6cm, kompres 5 x 5 - 1 szt., kompres 7 x 7 - 1 szt., kompres 9 x 9 - 1 szt., nożyczki - 1 szt., rękawice gumowe - 4 szt., ustnik do sztucznego oddychania - 1 szt., koc termoizolacyjny - 1 szt., opaska elastyczna - 1 szt., poloplast - 1 szt., zestaw do płukania oka, gaza opatrunkowa, instrukcja pierwszej pomocy.  Skład zgodny z normą DIN 13157 PLUS</v>
      </c>
      <c r="D35" s="42">
        <v>1</v>
      </c>
      <c r="E35" s="15">
        <f>zbiorówka!E35</f>
        <v>0</v>
      </c>
      <c r="F35" s="15">
        <f t="shared" si="0"/>
        <v>0</v>
      </c>
      <c r="G35" s="36">
        <f>zbiorówka!G35</f>
        <v>0</v>
      </c>
      <c r="H35" s="16">
        <f t="shared" si="1"/>
        <v>0</v>
      </c>
      <c r="I35" s="3">
        <f t="shared" si="2"/>
        <v>0</v>
      </c>
      <c r="J35" s="4">
        <f t="shared" si="3"/>
        <v>0</v>
      </c>
    </row>
    <row r="36" spans="1:10" s="1" customFormat="1" ht="25.5">
      <c r="A36" s="13">
        <v>32</v>
      </c>
      <c r="B36" s="17" t="str">
        <f>zbiorówka!B36</f>
        <v>Rękawiczki lateksowe</v>
      </c>
      <c r="C36" s="17" t="str">
        <f>zbiorówka!C36</f>
        <v>Rękawice laboratoryjne, cienkie, elastyczne. 100 szt. w opakowaniu</v>
      </c>
      <c r="D36" s="42">
        <v>100</v>
      </c>
      <c r="E36" s="15">
        <f>zbiorówka!E36</f>
        <v>0</v>
      </c>
      <c r="F36" s="15">
        <f t="shared" si="0"/>
        <v>0</v>
      </c>
      <c r="G36" s="36">
        <f>zbiorówka!G36</f>
        <v>0</v>
      </c>
      <c r="H36" s="16">
        <f t="shared" si="1"/>
        <v>0</v>
      </c>
      <c r="I36" s="3">
        <f t="shared" si="2"/>
        <v>0</v>
      </c>
      <c r="J36" s="4">
        <f t="shared" si="3"/>
        <v>0</v>
      </c>
    </row>
    <row r="37" spans="1:10" s="1" customFormat="1" ht="38.25">
      <c r="A37" s="13">
        <v>33</v>
      </c>
      <c r="B37" s="17" t="str">
        <f>zbiorówka!B37</f>
        <v>Rękawice do gorących przedmiotów</v>
      </c>
      <c r="C37" s="17" t="str">
        <f>zbiorówka!C37</f>
        <v>Rękawice termiczne wykonane z grubej bawełny frotte, ciepło kontaktowe do 250° C</v>
      </c>
      <c r="D37" s="42">
        <v>10</v>
      </c>
      <c r="E37" s="15">
        <f>zbiorówka!E37</f>
        <v>0</v>
      </c>
      <c r="F37" s="15">
        <f t="shared" si="0"/>
        <v>0</v>
      </c>
      <c r="G37" s="36">
        <f>zbiorówka!G37</f>
        <v>0</v>
      </c>
      <c r="H37" s="16">
        <f t="shared" si="1"/>
        <v>0</v>
      </c>
      <c r="I37" s="3">
        <f t="shared" si="2"/>
        <v>0</v>
      </c>
      <c r="J37" s="4">
        <f t="shared" si="3"/>
        <v>0</v>
      </c>
    </row>
    <row r="38" spans="1:10" s="1" customFormat="1">
      <c r="A38" s="13">
        <v>34</v>
      </c>
      <c r="B38" s="17" t="str">
        <f>zbiorówka!B38</f>
        <v>Parafilm</v>
      </c>
      <c r="C38" s="17" t="str">
        <f>zbiorówka!C38</f>
        <v>Parafilm  do uszczelniania szkła i plastików laboratoryjnych  Szerokość rolki: ok.50 mm Długość rolki: min 75 m</v>
      </c>
      <c r="D38" s="42">
        <v>1</v>
      </c>
      <c r="E38" s="15">
        <f>zbiorówka!E38</f>
        <v>0</v>
      </c>
      <c r="F38" s="15">
        <f t="shared" si="0"/>
        <v>0</v>
      </c>
      <c r="G38" s="36">
        <f>zbiorówka!G38</f>
        <v>0</v>
      </c>
      <c r="H38" s="16">
        <f t="shared" si="1"/>
        <v>0</v>
      </c>
      <c r="I38" s="3">
        <f t="shared" si="2"/>
        <v>0</v>
      </c>
      <c r="J38" s="4">
        <f t="shared" si="3"/>
        <v>0</v>
      </c>
    </row>
    <row r="39" spans="1:10" s="1" customFormat="1" ht="38.25">
      <c r="A39" s="13">
        <v>35</v>
      </c>
      <c r="B39" s="17" t="str">
        <f>zbiorówka!B39</f>
        <v xml:space="preserve">Mata z włókniny chłonnej </v>
      </c>
      <c r="C39" s="17" t="str">
        <f>zbiorówka!C39</f>
        <v>Mata z włókniny chłonnej, absorbująca chemikalia (uniwersalna), wymiar ok.40 cmx50 min 100mat w opakowaniu</v>
      </c>
      <c r="D39" s="42">
        <v>1</v>
      </c>
      <c r="E39" s="15">
        <f>zbiorówka!E39</f>
        <v>0</v>
      </c>
      <c r="F39" s="15">
        <f t="shared" si="0"/>
        <v>0</v>
      </c>
      <c r="G39" s="36">
        <f>zbiorówka!G39</f>
        <v>0</v>
      </c>
      <c r="H39" s="16">
        <f t="shared" si="1"/>
        <v>0</v>
      </c>
      <c r="I39" s="3">
        <f t="shared" si="2"/>
        <v>0</v>
      </c>
      <c r="J39" s="4">
        <f t="shared" si="3"/>
        <v>0</v>
      </c>
    </row>
    <row r="40" spans="1:10" s="1" customFormat="1" ht="51">
      <c r="A40" s="13">
        <v>36</v>
      </c>
      <c r="B40" s="17" t="str">
        <f>zbiorówka!B40</f>
        <v>Palnik Bunsena (z wkładami wymiennymi)</v>
      </c>
      <c r="C40" s="17" t="str">
        <f>zbiorówka!C40</f>
        <v>W zestawie: ·Palnik laboratoryjny
Kartusz gazowy
Dane techniczne: ·Temperatura płomienia 1700oC
Kartusz 230g / 410 ml30% propan, 70% butan</v>
      </c>
      <c r="D40" s="42">
        <v>6</v>
      </c>
      <c r="E40" s="15">
        <f>zbiorówka!E40</f>
        <v>0</v>
      </c>
      <c r="F40" s="15">
        <f t="shared" si="0"/>
        <v>0</v>
      </c>
      <c r="G40" s="36">
        <f>zbiorówka!G40</f>
        <v>0</v>
      </c>
      <c r="H40" s="16">
        <f t="shared" si="1"/>
        <v>0</v>
      </c>
      <c r="I40" s="3">
        <f t="shared" si="2"/>
        <v>0</v>
      </c>
      <c r="J40" s="4">
        <f t="shared" si="3"/>
        <v>0</v>
      </c>
    </row>
    <row r="41" spans="1:10" s="1" customFormat="1">
      <c r="A41" s="13">
        <v>37</v>
      </c>
      <c r="B41" s="17" t="str">
        <f>zbiorówka!B41</f>
        <v>Czasza grzejna</v>
      </c>
      <c r="C41" s="17" t="str">
        <f>zbiorówka!C41</f>
        <v>Elektryczny płaszcz grzewczy z regulacją mocy, do max 4500C</v>
      </c>
      <c r="D41" s="42">
        <v>3</v>
      </c>
      <c r="E41" s="15">
        <f>zbiorówka!E41</f>
        <v>0</v>
      </c>
      <c r="F41" s="15">
        <f t="shared" si="0"/>
        <v>0</v>
      </c>
      <c r="G41" s="36">
        <f>zbiorówka!G41</f>
        <v>0</v>
      </c>
      <c r="H41" s="16">
        <f t="shared" si="1"/>
        <v>0</v>
      </c>
      <c r="I41" s="3">
        <f t="shared" si="2"/>
        <v>0</v>
      </c>
      <c r="J41" s="4">
        <f t="shared" si="3"/>
        <v>0</v>
      </c>
    </row>
    <row r="42" spans="1:10" s="1" customFormat="1" ht="64.5" thickBot="1">
      <c r="A42" s="28">
        <v>38</v>
      </c>
      <c r="B42" s="29" t="str">
        <f>zbiorówka!B42</f>
        <v>Butla z kranikiem do wody destylowanej (10l)</v>
      </c>
      <c r="C42" s="29" t="str">
        <f>zbiorówka!C42</f>
        <v>Butla do wody destylowanej z kranem, pojemność 10l, z tworzywa, szyja gwintowana z nakrętką, uchwyt do przenoszenia</v>
      </c>
      <c r="D42" s="42">
        <v>1</v>
      </c>
      <c r="E42" s="37">
        <f>zbiorówka!E42</f>
        <v>0</v>
      </c>
      <c r="F42" s="37">
        <f t="shared" si="0"/>
        <v>0</v>
      </c>
      <c r="G42" s="40">
        <f>zbiorówka!G42</f>
        <v>0</v>
      </c>
      <c r="H42" s="33">
        <f t="shared" si="1"/>
        <v>0</v>
      </c>
      <c r="I42" s="31">
        <f t="shared" si="2"/>
        <v>0</v>
      </c>
      <c r="J42" s="34">
        <f t="shared" si="3"/>
        <v>0</v>
      </c>
    </row>
    <row r="43" spans="1:10">
      <c r="F43" s="18">
        <f>SUM(F5:F42)</f>
        <v>0</v>
      </c>
      <c r="H43" s="18">
        <f>SUM(H5:H42)</f>
        <v>0</v>
      </c>
      <c r="J43" s="18">
        <f>SUM(J5:J42)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pane ySplit="4" topLeftCell="A26" activePane="bottomLeft" state="frozen"/>
      <selection activeCell="C29" sqref="C29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49" t="s">
        <v>9</v>
      </c>
      <c r="D1" s="49"/>
      <c r="E1" s="49"/>
      <c r="F1" s="49"/>
      <c r="G1" s="49"/>
      <c r="H1" s="49"/>
      <c r="I1" s="49"/>
      <c r="J1" s="49"/>
    </row>
    <row r="2" spans="1:10" s="8" customFormat="1" ht="15">
      <c r="A2" s="9"/>
      <c r="B2" s="10"/>
      <c r="C2" s="49" t="s">
        <v>87</v>
      </c>
      <c r="D2" s="49"/>
      <c r="E2" s="49"/>
      <c r="F2" s="49"/>
      <c r="G2" s="49"/>
      <c r="H2" s="49"/>
      <c r="I2" s="49"/>
      <c r="J2" s="49"/>
    </row>
    <row r="3" spans="1:10" s="8" customFormat="1" ht="15.75" thickBot="1">
      <c r="A3" s="9"/>
      <c r="B3" s="10"/>
      <c r="C3" s="19"/>
      <c r="D3" s="48"/>
      <c r="E3" s="48"/>
      <c r="F3" s="48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Chemia - Zestaw do doświadczeń chemicznych</v>
      </c>
      <c r="C5" s="17" t="str">
        <f>zbiorówka!C5</f>
        <v>Zestaw szkła i sprzętu laboratoryjnego dla grupy 2-4 osób do doświadczeń z chemii dostosowany do wykonania doświadczeń odpowiadających podstawie programowej dla szkół ponadpodstawowych. Zestaw w opakowaniu przenośnym, wyłożony gąbką.</v>
      </c>
      <c r="D5" s="43">
        <v>6</v>
      </c>
      <c r="E5" s="15">
        <f>zbiorówka!E5</f>
        <v>0</v>
      </c>
      <c r="F5" s="15">
        <f>E5*D5</f>
        <v>0</v>
      </c>
      <c r="G5" s="36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165.75">
      <c r="A6" s="13">
        <v>2</v>
      </c>
      <c r="B6" s="17" t="str">
        <f>zbiorówka!B6</f>
        <v>Zestaw szkła laboratoryjnego</v>
      </c>
      <c r="C6" s="17" t="str">
        <f>zbiorówka!C6</f>
        <v>Komplet szkła laboratoryjnego(zalecane szkło borokrzemianowe), wyposażenie pracowni w szkole ponadpodstawowej, zgodny z podstawą programową  - w zestawie (przykładowo): 1. Chłodnica Liebiga - 1 szt. 2. Kolba destylacyjna 100 ml - 1 szt. 3. Kolba płaskodenna 250 ml - 1 szt. 4. Kolba stożkowa 200 ml - 2 szt. 5. Krystalizator z wlewem - 2 szt. 6. Lejek szklany  - 1 szt. 7. Moździerz porcelanowy  z tłuczkiem - 1 szt. 8. Parownica porcelanowa  - 1 szt. 9. Pipeta miarowa 5 ml - 1 szt. 10. Cylinder miarowy 100 ml - 1 szt.  250 ml - 1 szt.11. Łyżeczka polistyrenowa - 1 szt. 12. Pręcik szklany - 3 szt.
13. Kolba kulista 100 ml - 1 szt. 14. Probówki min 2 rozmiary ok 20 szt.. 15. Stojak do probówek - 1 szt. 16. Szczoteczka do probówek - 1 szt. 17. Szalki Petriego - 2 szt. 18. Szczypce drewniane do probówek - 2 szt. 19. Rurki szklane - zestaw (ok.15sztuk)  rurek o różnych przekrojach i długościach, proste, zgięte - różne kąty, dwukrotnie zgięte, kapilarne 20. Rurka gumowa- 1 szt.
21. Korki gumowe różne min. 10 szt 22. Szkiełko zegarkowe - 4 szt. 23. Zlewka: 250 ml - 1 szt. niska; 100 ml - 1 szt.; wysoka 250 ml - 1 szt.24. Tryskawka - 1 szt. 25. Termometr  0 - 200 st. C - 1 szt.26. Butla laboratoryjna 100 ml - 2 szt.27. Probówka z tubusem  - 1 szt.28. Rozdzielacz cylindryczny 50 ml - 1 szt.</v>
      </c>
      <c r="D6" s="43">
        <v>6</v>
      </c>
      <c r="E6" s="15">
        <f>zbiorówka!E6</f>
        <v>0</v>
      </c>
      <c r="F6" s="15">
        <f t="shared" ref="F6:F42" si="0">E6*D6</f>
        <v>0</v>
      </c>
      <c r="G6" s="36">
        <f>zbiorówka!G6</f>
        <v>0</v>
      </c>
      <c r="H6" s="16">
        <f t="shared" ref="H6:H42" si="1">J6-F6</f>
        <v>0</v>
      </c>
      <c r="I6" s="3">
        <f t="shared" ref="I6:I42" si="2">E6*G6%+E6</f>
        <v>0</v>
      </c>
      <c r="J6" s="4">
        <f t="shared" ref="J6:J42" si="3">I6*D6</f>
        <v>0</v>
      </c>
    </row>
    <row r="7" spans="1:10" s="1" customFormat="1" ht="51">
      <c r="A7" s="13">
        <v>3</v>
      </c>
      <c r="B7" s="17" t="str">
        <f>zbiorówka!B7</f>
        <v>Elektrochemia - Zestaw do ćwiczeń z elektrochemii</v>
      </c>
      <c r="C7" s="17" t="str">
        <f>zbiorówka!C7</f>
        <v xml:space="preserve"> Zestaw do  przeprowadzenie badań: przewodnictwa wody i wodnych roztworów elektrolitów, wpływu temperatury na przewodnictwo, oporu elektrolitów w zależności od powierzchni elektrod i ich odległości, elektrolizy soli miedzi, ogniw, polaryzacji elektrod. Zestaw odpowiada realizacji podstawy programowej szkół ponadpodstawowych.</v>
      </c>
      <c r="D7" s="43">
        <v>3</v>
      </c>
      <c r="E7" s="15">
        <f>zbiorówka!E7</f>
        <v>0</v>
      </c>
      <c r="F7" s="15">
        <f t="shared" si="0"/>
        <v>0</v>
      </c>
      <c r="G7" s="36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38.25">
      <c r="A8" s="13">
        <v>4</v>
      </c>
      <c r="B8" s="17" t="str">
        <f>zbiorówka!B8</f>
        <v>Przyrząd do elektrolizy</v>
      </c>
      <c r="C8" s="17" t="str">
        <f>zbiorówka!C8</f>
        <v>Przyrząd do elektrolizy w postaci dwóch elektrod osadzonych na
wyprofilowanych ramionach przewodzących umieszczonych na wspornikach w pojemniku plastikowym, w dole pojemnika  gniazda przewodów bananowych</v>
      </c>
      <c r="D8" s="43">
        <v>1</v>
      </c>
      <c r="E8" s="15">
        <f>zbiorówka!E8</f>
        <v>0</v>
      </c>
      <c r="F8" s="15">
        <f t="shared" si="0"/>
        <v>0</v>
      </c>
      <c r="G8" s="36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25.5">
      <c r="A9" s="13">
        <v>5</v>
      </c>
      <c r="B9" s="17" t="str">
        <f>zbiorówka!B9</f>
        <v>Próbki paliw - rodzaje paliw</v>
      </c>
      <c r="C9" s="17" t="str">
        <f>zbiorówka!C9</f>
        <v>Zestaw  12 próbek paliw zapakowanych w walizkę/gablotkę z opisem paliw</v>
      </c>
      <c r="D9" s="43">
        <v>1</v>
      </c>
      <c r="E9" s="15">
        <f>zbiorówka!E9</f>
        <v>0</v>
      </c>
      <c r="F9" s="15">
        <f t="shared" si="0"/>
        <v>0</v>
      </c>
      <c r="G9" s="36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25.5">
      <c r="A10" s="13">
        <v>6</v>
      </c>
      <c r="B10" s="17" t="str">
        <f>zbiorówka!B10</f>
        <v>Metale i ich stopy</v>
      </c>
      <c r="C10" s="17" t="str">
        <f>zbiorówka!C10</f>
        <v>Zestaw min. 12 płytek z różnych metali i ich stopów,  z ich  oznaczeniami/nazwami. Płytki w opakowaniu - walizka/skrzynka.</v>
      </c>
      <c r="D10" s="43">
        <v>1</v>
      </c>
      <c r="E10" s="15">
        <f>zbiorówka!E10</f>
        <v>0</v>
      </c>
      <c r="F10" s="15">
        <f t="shared" si="0"/>
        <v>0</v>
      </c>
      <c r="G10" s="36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51">
      <c r="A11" s="13">
        <v>7</v>
      </c>
      <c r="B11" s="17" t="str">
        <f>zbiorówka!B11</f>
        <v>Suszarka do próbówek z tacką do ociekania</v>
      </c>
      <c r="C11" s="17" t="str">
        <f>zbiorówka!C11</f>
        <v>Suszarka do próbówek z tacką do ociekania. Końcówki prętów zabezpieczone gumkami. Wymiary orientacyjne: Wysokość ok 45cm, Szerokość: ok35cm, Głębokość: ok15cm</v>
      </c>
      <c r="D11" s="43">
        <v>6</v>
      </c>
      <c r="E11" s="15">
        <f>zbiorówka!E11</f>
        <v>0</v>
      </c>
      <c r="F11" s="15">
        <f t="shared" si="0"/>
        <v>0</v>
      </c>
      <c r="G11" s="36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51">
      <c r="A12" s="13">
        <v>8</v>
      </c>
      <c r="B12" s="17" t="str">
        <f>zbiorówka!B12</f>
        <v>Taca do przenoszenia próbówek i odczynników</v>
      </c>
      <c r="C12" s="17" t="str">
        <f>zbiorówka!C12</f>
        <v>Plastikowy pojemnik z uchwytami, po bokach otwory na probówki:  6 otworówxok.20Mm, 8otworówxok.16Mm, 8otworówxok.8Mm Wymiary pojemnika ok.: 30x10x20cm</v>
      </c>
      <c r="D12" s="43">
        <v>6</v>
      </c>
      <c r="E12" s="15">
        <f>zbiorówka!E12</f>
        <v>0</v>
      </c>
      <c r="F12" s="15">
        <f t="shared" si="0"/>
        <v>0</v>
      </c>
      <c r="G12" s="36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25.5">
      <c r="A13" s="13">
        <v>9</v>
      </c>
      <c r="B13" s="17" t="str">
        <f>zbiorówka!B13</f>
        <v>Termometr -10 do 110 C</v>
      </c>
      <c r="C13" s="17" t="str">
        <f>zbiorówka!C13</f>
        <v>Termometr alkoholowy. Zakres pomiaru od -10 do 110 0C.</v>
      </c>
      <c r="D13" s="43">
        <v>6</v>
      </c>
      <c r="E13" s="15">
        <f>zbiorówka!E13</f>
        <v>0</v>
      </c>
      <c r="F13" s="15">
        <f t="shared" si="0"/>
        <v>0</v>
      </c>
      <c r="G13" s="36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>Palnik spirytusowy</v>
      </c>
      <c r="C14" s="17" t="str">
        <f>zbiorówka!C14</f>
        <v xml:space="preserve">Palnik alkoholowy, spirytusowy. Pojemność 100ml.  </v>
      </c>
      <c r="D14" s="43">
        <v>6</v>
      </c>
      <c r="E14" s="15">
        <f>zbiorówka!E14</f>
        <v>0</v>
      </c>
      <c r="F14" s="15">
        <f t="shared" si="0"/>
        <v>0</v>
      </c>
      <c r="G14" s="36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51">
      <c r="A15" s="13">
        <v>11</v>
      </c>
      <c r="B15" s="17" t="str">
        <f>zbiorówka!B15</f>
        <v>Szkolny model atomu</v>
      </c>
      <c r="C15" s="17" t="str">
        <f>zbiorówka!C15</f>
        <v>Model atomu wg Bohra- skład zestawu wchodzą: ·-pudełko: pokrywka i podstawa -  z oznaczonymi powłokami elektronowymi
- 90 krążków 30 oznaczonych "+", 30 "-" i 30 gładkich
-instrukcja wraz z ćwiczeniami</v>
      </c>
      <c r="D15" s="43">
        <v>10</v>
      </c>
      <c r="E15" s="15">
        <f>zbiorówka!E15</f>
        <v>0</v>
      </c>
      <c r="F15" s="15">
        <f t="shared" si="0"/>
        <v>0</v>
      </c>
      <c r="G15" s="36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25.5">
      <c r="A16" s="13">
        <v>12</v>
      </c>
      <c r="B16" s="17" t="str">
        <f>zbiorówka!B16</f>
        <v>Model atomu 3D</v>
      </c>
      <c r="C16" s="17" t="str">
        <f>zbiorówka!C16</f>
        <v>Trójwymiarowy model przekroju atomu, z orbitami elektronowe w postaci chmur elektronów. Wymiary: Średnica atomu: ok 30cm Wysokość modelu: ok 40cm</v>
      </c>
      <c r="D16" s="43">
        <v>1</v>
      </c>
      <c r="E16" s="15">
        <f>zbiorówka!E16</f>
        <v>0</v>
      </c>
      <c r="F16" s="15">
        <f t="shared" si="0"/>
        <v>0</v>
      </c>
      <c r="G16" s="36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Model fullerenu C60</v>
      </c>
      <c r="C17" s="17" t="str">
        <f>zbiorówka!C17</f>
        <v xml:space="preserve">Model cząsteczki fullerenu C60 -  wymiar min 25 cm </v>
      </c>
      <c r="D17" s="43">
        <v>1</v>
      </c>
      <c r="E17" s="15">
        <f>zbiorówka!E17</f>
        <v>0</v>
      </c>
      <c r="F17" s="15">
        <f t="shared" si="0"/>
        <v>0</v>
      </c>
      <c r="G17" s="36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>
      <c r="A18" s="13">
        <v>14</v>
      </c>
      <c r="B18" s="17" t="str">
        <f>zbiorówka!B18</f>
        <v>Model grafitu</v>
      </c>
      <c r="C18" s="17" t="str">
        <f>zbiorówka!C18</f>
        <v>Model przedstawiający strukturę  grafitu (min. 3 warstwy)</v>
      </c>
      <c r="D18" s="43">
        <v>1</v>
      </c>
      <c r="E18" s="15">
        <f>zbiorówka!E18</f>
        <v>0</v>
      </c>
      <c r="F18" s="15">
        <f t="shared" si="0"/>
        <v>0</v>
      </c>
      <c r="G18" s="36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Model chlorku-sodu</v>
      </c>
      <c r="C19" s="17" t="str">
        <f>zbiorówka!C19</f>
        <v>Model przedstawiający strukturę krystaliczną NaCl - jony chloru i sodu w różnych kolorach</v>
      </c>
      <c r="D19" s="43">
        <v>1</v>
      </c>
      <c r="E19" s="15">
        <f>zbiorówka!E19</f>
        <v>0</v>
      </c>
      <c r="F19" s="15">
        <f t="shared" si="0"/>
        <v>0</v>
      </c>
      <c r="G19" s="36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38.25">
      <c r="A20" s="13">
        <v>16</v>
      </c>
      <c r="B20" s="17" t="str">
        <f>zbiorówka!B20</f>
        <v>Model kryształu diamentu</v>
      </c>
      <c r="C20" s="17" t="str">
        <f>zbiorówka!C20</f>
        <v>Model przedstawiający strukturę krystaliczną diamentu.</v>
      </c>
      <c r="D20" s="43">
        <v>1</v>
      </c>
      <c r="E20" s="15">
        <f>zbiorówka!E20</f>
        <v>0</v>
      </c>
      <c r="F20" s="15">
        <f t="shared" si="0"/>
        <v>0</v>
      </c>
      <c r="G20" s="36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Modele atomów - zestaw podstawowy</v>
      </c>
      <c r="C21" s="17" t="str">
        <f>zbiorówka!C21</f>
        <v>Zestaw kulek  i łączników z tworzywa sztucznego, pozwalających na budowę modeli atomów. W zestawie min. 75 różnego rodzaju kulek oraz ok.35 łączników (min 110 elementów). Całość zapakowana w pojemnik.</v>
      </c>
      <c r="D21" s="43">
        <v>10</v>
      </c>
      <c r="E21" s="15">
        <f>zbiorówka!E21</f>
        <v>0</v>
      </c>
      <c r="F21" s="15">
        <f t="shared" si="0"/>
        <v>0</v>
      </c>
      <c r="G21" s="36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Modele atomów - zestaw poszerzony</v>
      </c>
      <c r="C22" s="17" t="str">
        <f>zbiorówka!C22</f>
        <v>Zestaw kulek  i łączników z tworzywa sztucznego, pozwalających na budowę modeli atomów. W zestawie min. 350 różnych kulek oraz 180 łączników  - łącznie min 530 elementów. Całość zapakowana w pojemnik.</v>
      </c>
      <c r="D22" s="43">
        <v>1</v>
      </c>
      <c r="E22" s="15">
        <f>zbiorówka!E22</f>
        <v>0</v>
      </c>
      <c r="F22" s="15">
        <f t="shared" si="0"/>
        <v>0</v>
      </c>
      <c r="G22" s="36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89.25">
      <c r="A23" s="13">
        <v>19</v>
      </c>
      <c r="B23" s="17" t="str">
        <f>zbiorówka!B23</f>
        <v>Zestaw odczynników i chemikaliów do nauki chemii w szkołach ponadgimnazjalnych</v>
      </c>
      <c r="C23" s="17" t="str">
        <f>zbiorówka!C23</f>
        <v>Zestaw odczynników, wskaźników, chemikaliów, substancji - do nauki chemii zgodnie z podstawą programową szkoły ponadpodstawowej. Minimum 80 pozycji.</v>
      </c>
      <c r="D23" s="43">
        <v>1</v>
      </c>
      <c r="E23" s="15">
        <f>zbiorówka!E23</f>
        <v>0</v>
      </c>
      <c r="F23" s="15">
        <f t="shared" si="0"/>
        <v>0</v>
      </c>
      <c r="G23" s="36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51">
      <c r="A24" s="13">
        <v>20</v>
      </c>
      <c r="B24" s="17" t="str">
        <f>zbiorówka!B24</f>
        <v>Paski wskaźnikowe (komplet 100szt)</v>
      </c>
      <c r="C24" s="17" t="str">
        <f>zbiorówka!C24</f>
        <v>Papierki wskaźnikowe,  do oznaczania pH (czułość 1,0 pH) w opakowaniu po 100 sztuk.</v>
      </c>
      <c r="D24" s="43">
        <v>1</v>
      </c>
      <c r="E24" s="15">
        <f>zbiorówka!E24</f>
        <v>0</v>
      </c>
      <c r="F24" s="15">
        <f t="shared" si="0"/>
        <v>0</v>
      </c>
      <c r="G24" s="36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102">
      <c r="A25" s="13">
        <v>21</v>
      </c>
      <c r="B25" s="17" t="str">
        <f>zbiorówka!B25</f>
        <v>Statyw laboratoryjny szkolny z wyposażeniem</v>
      </c>
      <c r="C25" s="17" t="str">
        <f>zbiorówka!C25</f>
        <v>W skład zestawu wchodzą: ·- statyw - metalowa podstawa z prętem
- łącznik krzyżowy 5szt.
- łapa do kolb duża
- łapa do kolb mała
-łapa do biuret podwójna
-łapa do chłodnic
-pierścień zamknięty o średnicy ok 9 cm
-pierścień otwarty o średnicy  ok 6 cm</v>
      </c>
      <c r="D25" s="43">
        <v>0</v>
      </c>
      <c r="E25" s="15">
        <f>zbiorówka!E25</f>
        <v>0</v>
      </c>
      <c r="F25" s="15">
        <f t="shared" si="0"/>
        <v>0</v>
      </c>
      <c r="G25" s="36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Statyw demonstracyjny</v>
      </c>
      <c r="C26" s="17" t="str">
        <f>zbiorówka!C26</f>
        <v>W skład zestawu wchodzą: ·- statyw - metalowa podstawa z prętem
- łącznik krzyżowy min. 5szt.
- łapy do szkła laboratoryjnego - min. 2 szt
-pierścienie o różnych średnicach - 3 szt</v>
      </c>
      <c r="D26" s="43">
        <v>1</v>
      </c>
      <c r="E26" s="15">
        <f>zbiorówka!E26</f>
        <v>0</v>
      </c>
      <c r="F26" s="15">
        <f t="shared" si="0"/>
        <v>0</v>
      </c>
      <c r="G26" s="36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76.5">
      <c r="A27" s="13">
        <v>23</v>
      </c>
      <c r="B27" s="17" t="str">
        <f>zbiorówka!B27</f>
        <v>Układ okresowy pierwiastków chemicznych - część chemiczna</v>
      </c>
      <c r="C27" s="17" t="str">
        <f>zbiorówka!C27</f>
        <v>Plansza dydaktyczna jednostronna w formacie min 200cm x 140 cm prezentująca część chemiczną układu okresowego pierwiastków.</v>
      </c>
      <c r="D27" s="43">
        <v>1</v>
      </c>
      <c r="E27" s="15">
        <f>zbiorówka!E27</f>
        <v>0</v>
      </c>
      <c r="F27" s="15">
        <f t="shared" si="0"/>
        <v>0</v>
      </c>
      <c r="G27" s="36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Tabela rozpuszczalności (wym. Ok. 100x70 cm)</v>
      </c>
      <c r="C28" s="17" t="str">
        <f>zbiorówka!C28</f>
        <v>Plansza dydaktyczna w formacie min 100x70 cm) cm, foliowana, oprawiona, z możliwością zawieszania</v>
      </c>
      <c r="D28" s="43">
        <v>1</v>
      </c>
      <c r="E28" s="15">
        <f>zbiorówka!E28</f>
        <v>0</v>
      </c>
      <c r="F28" s="15">
        <f t="shared" si="0"/>
        <v>0</v>
      </c>
      <c r="G28" s="36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127.5">
      <c r="A29" s="13">
        <v>25</v>
      </c>
      <c r="B29" s="17" t="str">
        <f>zbiorówka!B29</f>
        <v>Komplet plansz do chemii</v>
      </c>
      <c r="C29" s="17" t="s">
        <v>97</v>
      </c>
      <c r="D29" s="43">
        <v>0</v>
      </c>
      <c r="E29" s="15">
        <f>zbiorówka!E29</f>
        <v>0</v>
      </c>
      <c r="F29" s="15">
        <f t="shared" si="0"/>
        <v>0</v>
      </c>
      <c r="G29" s="36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38.25">
      <c r="A30" s="13">
        <v>26</v>
      </c>
      <c r="B30" s="17" t="str">
        <f>zbiorówka!B30</f>
        <v>Waga szkolna elektroniczna 500g/0.1g</v>
      </c>
      <c r="C30" s="17" t="str">
        <f>zbiorówka!C30</f>
        <v xml:space="preserve">Wyświetlacz cyfrowy, Zasilanie: bateryjne, Maksymalne obciążenie 500g, Dokładność 0.1G, </v>
      </c>
      <c r="D30" s="43">
        <v>3</v>
      </c>
      <c r="E30" s="15">
        <f>zbiorówka!E30</f>
        <v>0</v>
      </c>
      <c r="F30" s="15">
        <f t="shared" si="0"/>
        <v>0</v>
      </c>
      <c r="G30" s="36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Waga szalkowa laboratoryjna szkolna 500g</v>
      </c>
      <c r="C31" s="17" t="str">
        <f>zbiorówka!C31</f>
        <v>Waga szalkowa laboratoryjna. Zestaw zawiera ok.20 odważników od 10 mg do 200 g. Udźwig: 500g. Podziałka: 20mg</v>
      </c>
      <c r="D31" s="43">
        <v>2</v>
      </c>
      <c r="E31" s="15">
        <f>zbiorówka!E31</f>
        <v>0</v>
      </c>
      <c r="F31" s="15">
        <f t="shared" si="0"/>
        <v>0</v>
      </c>
      <c r="G31" s="36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38.25">
      <c r="A32" s="13">
        <v>28</v>
      </c>
      <c r="B32" s="17" t="str">
        <f>zbiorówka!B32</f>
        <v xml:space="preserve">Zasilacz laboratoryjny prądu stałego </v>
      </c>
      <c r="C32" s="17" t="str">
        <f>zbiorówka!C32</f>
        <v>Zasilacz laboratoryjny prądu stałego, z płynną regulacją. Wskaźniki  cyfrowe 2xLCD niezależne. Specyfikacja techniczna: Napięcie wyjściowe: 0-30V, Prąd wyjściowy (max): 5A.</v>
      </c>
      <c r="D32" s="43">
        <v>1</v>
      </c>
      <c r="E32" s="15">
        <f>zbiorówka!E32</f>
        <v>0</v>
      </c>
      <c r="F32" s="15">
        <f t="shared" si="0"/>
        <v>0</v>
      </c>
      <c r="G32" s="36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 s="1" customFormat="1" ht="25.5">
      <c r="A33" s="13">
        <v>29</v>
      </c>
      <c r="B33" s="17" t="str">
        <f>zbiorówka!B33</f>
        <v>Okulary ochronne</v>
      </c>
      <c r="C33" s="17" t="str">
        <f>zbiorówka!C33</f>
        <v>Okulary ochronne z otworami wentylacyjnymi</v>
      </c>
      <c r="D33" s="43">
        <v>30</v>
      </c>
      <c r="E33" s="15">
        <f>zbiorówka!E33</f>
        <v>0</v>
      </c>
      <c r="F33" s="15">
        <f t="shared" si="0"/>
        <v>0</v>
      </c>
      <c r="G33" s="36">
        <f>zbiorówka!G33</f>
        <v>0</v>
      </c>
      <c r="H33" s="16">
        <f t="shared" si="1"/>
        <v>0</v>
      </c>
      <c r="I33" s="3">
        <f t="shared" si="2"/>
        <v>0</v>
      </c>
      <c r="J33" s="4">
        <f t="shared" si="3"/>
        <v>0</v>
      </c>
    </row>
    <row r="34" spans="1:10" s="1" customFormat="1" ht="25.5">
      <c r="A34" s="13">
        <v>30</v>
      </c>
      <c r="B34" s="17" t="str">
        <f>zbiorówka!B34</f>
        <v>Fartuchy ochronne</v>
      </c>
      <c r="C34" s="17" t="str">
        <f>zbiorówka!C34</f>
        <v>Fartuch z białego płótna (100% bawełna) z długimi rękawami, trzema kieszeniami, paskiem regulującym obwód oraz zapinane na guziki.</v>
      </c>
      <c r="D34" s="43">
        <v>30</v>
      </c>
      <c r="E34" s="15">
        <f>zbiorówka!E34</f>
        <v>0</v>
      </c>
      <c r="F34" s="15">
        <f t="shared" si="0"/>
        <v>0</v>
      </c>
      <c r="G34" s="36">
        <f>zbiorówka!G34</f>
        <v>0</v>
      </c>
      <c r="H34" s="16">
        <f t="shared" si="1"/>
        <v>0</v>
      </c>
      <c r="I34" s="3">
        <f t="shared" si="2"/>
        <v>0</v>
      </c>
      <c r="J34" s="4">
        <f t="shared" si="3"/>
        <v>0</v>
      </c>
    </row>
    <row r="35" spans="1:10" s="1" customFormat="1" ht="76.5">
      <c r="A35" s="13">
        <v>31</v>
      </c>
      <c r="B35" s="17" t="str">
        <f>zbiorówka!B35</f>
        <v>Apteczka</v>
      </c>
      <c r="C35" s="17" t="str">
        <f>zbiorówka!C35</f>
        <v>Apteczka w  walizce z tworzywa, z systemem mocowania na ścianę. Skład - minimum: opatrunek indywidualny - 1 szt., opaska dz. 4 x 5 - 4 szt., opaska dz. 4 x 10 - 4 szt., opaska 4 x 15 - 1 szt, chusta trójkątna - 2 szt., wata 50g - 1 op., plaster z gazą 1m x 6cm, kompres 5 x 5 - 1 szt., kompres 7 x 7 - 1 szt., kompres 9 x 9 - 1 szt., nożyczki - 1 szt., rękawice gumowe - 4 szt., ustnik do sztucznego oddychania - 1 szt., koc termoizolacyjny - 1 szt., opaska elastyczna - 1 szt., poloplast - 1 szt., zestaw do płukania oka, gaza opatrunkowa, instrukcja pierwszej pomocy.  Skład zgodny z normą DIN 13157 PLUS</v>
      </c>
      <c r="D35" s="43">
        <v>1</v>
      </c>
      <c r="E35" s="15">
        <f>zbiorówka!E35</f>
        <v>0</v>
      </c>
      <c r="F35" s="15">
        <f t="shared" si="0"/>
        <v>0</v>
      </c>
      <c r="G35" s="36">
        <f>zbiorówka!G35</f>
        <v>0</v>
      </c>
      <c r="H35" s="16">
        <f t="shared" si="1"/>
        <v>0</v>
      </c>
      <c r="I35" s="3">
        <f t="shared" si="2"/>
        <v>0</v>
      </c>
      <c r="J35" s="4">
        <f t="shared" si="3"/>
        <v>0</v>
      </c>
    </row>
    <row r="36" spans="1:10" s="1" customFormat="1" ht="25.5">
      <c r="A36" s="13">
        <v>32</v>
      </c>
      <c r="B36" s="17" t="str">
        <f>zbiorówka!B36</f>
        <v>Rękawiczki lateksowe</v>
      </c>
      <c r="C36" s="17" t="str">
        <f>zbiorówka!C36</f>
        <v>Rękawice laboratoryjne, cienkie, elastyczne. 100 szt. w opakowaniu</v>
      </c>
      <c r="D36" s="43">
        <v>100</v>
      </c>
      <c r="E36" s="15">
        <f>zbiorówka!E36</f>
        <v>0</v>
      </c>
      <c r="F36" s="15">
        <f t="shared" si="0"/>
        <v>0</v>
      </c>
      <c r="G36" s="36">
        <f>zbiorówka!G36</f>
        <v>0</v>
      </c>
      <c r="H36" s="16">
        <f t="shared" si="1"/>
        <v>0</v>
      </c>
      <c r="I36" s="3">
        <f t="shared" si="2"/>
        <v>0</v>
      </c>
      <c r="J36" s="4">
        <f t="shared" si="3"/>
        <v>0</v>
      </c>
    </row>
    <row r="37" spans="1:10" s="1" customFormat="1" ht="38.25">
      <c r="A37" s="13">
        <v>33</v>
      </c>
      <c r="B37" s="17" t="str">
        <f>zbiorówka!B37</f>
        <v>Rękawice do gorących przedmiotów</v>
      </c>
      <c r="C37" s="17" t="str">
        <f>zbiorówka!C37</f>
        <v>Rękawice termiczne wykonane z grubej bawełny frotte, ciepło kontaktowe do 250° C</v>
      </c>
      <c r="D37" s="43">
        <v>0</v>
      </c>
      <c r="E37" s="15">
        <f>zbiorówka!E37</f>
        <v>0</v>
      </c>
      <c r="F37" s="15">
        <f t="shared" si="0"/>
        <v>0</v>
      </c>
      <c r="G37" s="36">
        <f>zbiorówka!G37</f>
        <v>0</v>
      </c>
      <c r="H37" s="16">
        <f t="shared" si="1"/>
        <v>0</v>
      </c>
      <c r="I37" s="3">
        <f t="shared" si="2"/>
        <v>0</v>
      </c>
      <c r="J37" s="4">
        <f t="shared" si="3"/>
        <v>0</v>
      </c>
    </row>
    <row r="38" spans="1:10" s="1" customFormat="1">
      <c r="A38" s="13">
        <v>34</v>
      </c>
      <c r="B38" s="17" t="str">
        <f>zbiorówka!B38</f>
        <v>Parafilm</v>
      </c>
      <c r="C38" s="17" t="str">
        <f>zbiorówka!C38</f>
        <v>Parafilm  do uszczelniania szkła i plastików laboratoryjnych  Szerokość rolki: ok.50 mm Długość rolki: min 75 m</v>
      </c>
      <c r="D38" s="43">
        <v>0</v>
      </c>
      <c r="E38" s="15">
        <f>zbiorówka!E38</f>
        <v>0</v>
      </c>
      <c r="F38" s="15">
        <f t="shared" si="0"/>
        <v>0</v>
      </c>
      <c r="G38" s="36">
        <f>zbiorówka!G38</f>
        <v>0</v>
      </c>
      <c r="H38" s="16">
        <f t="shared" si="1"/>
        <v>0</v>
      </c>
      <c r="I38" s="3">
        <f t="shared" si="2"/>
        <v>0</v>
      </c>
      <c r="J38" s="4">
        <f t="shared" si="3"/>
        <v>0</v>
      </c>
    </row>
    <row r="39" spans="1:10" s="1" customFormat="1" ht="38.25">
      <c r="A39" s="13">
        <v>35</v>
      </c>
      <c r="B39" s="17" t="str">
        <f>zbiorówka!B39</f>
        <v xml:space="preserve">Mata z włókniny chłonnej </v>
      </c>
      <c r="C39" s="17" t="str">
        <f>zbiorówka!C39</f>
        <v>Mata z włókniny chłonnej, absorbująca chemikalia (uniwersalna), wymiar ok.40 cmx50 min 100mat w opakowaniu</v>
      </c>
      <c r="D39" s="43">
        <v>0</v>
      </c>
      <c r="E39" s="15">
        <f>zbiorówka!E39</f>
        <v>0</v>
      </c>
      <c r="F39" s="15">
        <f t="shared" si="0"/>
        <v>0</v>
      </c>
      <c r="G39" s="36">
        <f>zbiorówka!G39</f>
        <v>0</v>
      </c>
      <c r="H39" s="16">
        <f t="shared" si="1"/>
        <v>0</v>
      </c>
      <c r="I39" s="3">
        <f t="shared" si="2"/>
        <v>0</v>
      </c>
      <c r="J39" s="4">
        <f t="shared" si="3"/>
        <v>0</v>
      </c>
    </row>
    <row r="40" spans="1:10" s="1" customFormat="1" ht="51">
      <c r="A40" s="13">
        <v>36</v>
      </c>
      <c r="B40" s="17" t="str">
        <f>zbiorówka!B40</f>
        <v>Palnik Bunsena (z wkładami wymiennymi)</v>
      </c>
      <c r="C40" s="17" t="str">
        <f>zbiorówka!C40</f>
        <v>W zestawie: ·Palnik laboratoryjny
Kartusz gazowy
Dane techniczne: ·Temperatura płomienia 1700oC
Kartusz 230g / 410 ml30% propan, 70% butan</v>
      </c>
      <c r="D40" s="43">
        <v>0</v>
      </c>
      <c r="E40" s="15">
        <f>zbiorówka!E40</f>
        <v>0</v>
      </c>
      <c r="F40" s="15">
        <f t="shared" si="0"/>
        <v>0</v>
      </c>
      <c r="G40" s="36">
        <f>zbiorówka!G40</f>
        <v>0</v>
      </c>
      <c r="H40" s="16">
        <f t="shared" si="1"/>
        <v>0</v>
      </c>
      <c r="I40" s="3">
        <f t="shared" si="2"/>
        <v>0</v>
      </c>
      <c r="J40" s="4">
        <f t="shared" si="3"/>
        <v>0</v>
      </c>
    </row>
    <row r="41" spans="1:10" s="1" customFormat="1">
      <c r="A41" s="13">
        <v>37</v>
      </c>
      <c r="B41" s="17" t="str">
        <f>zbiorówka!B41</f>
        <v>Czasza grzejna</v>
      </c>
      <c r="C41" s="17" t="str">
        <f>zbiorówka!C41</f>
        <v>Elektryczny płaszcz grzewczy z regulacją mocy, do max 4500C</v>
      </c>
      <c r="D41" s="43">
        <v>2</v>
      </c>
      <c r="E41" s="15">
        <f>zbiorówka!E41</f>
        <v>0</v>
      </c>
      <c r="F41" s="15">
        <f t="shared" si="0"/>
        <v>0</v>
      </c>
      <c r="G41" s="36">
        <f>zbiorówka!G41</f>
        <v>0</v>
      </c>
      <c r="H41" s="16">
        <f t="shared" si="1"/>
        <v>0</v>
      </c>
      <c r="I41" s="3">
        <f t="shared" si="2"/>
        <v>0</v>
      </c>
      <c r="J41" s="4">
        <f t="shared" si="3"/>
        <v>0</v>
      </c>
    </row>
    <row r="42" spans="1:10" s="1" customFormat="1" ht="64.5" thickBot="1">
      <c r="A42" s="28">
        <v>38</v>
      </c>
      <c r="B42" s="29" t="str">
        <f>zbiorówka!B42</f>
        <v>Butla z kranikiem do wody destylowanej (10l)</v>
      </c>
      <c r="C42" s="29" t="str">
        <f>zbiorówka!C42</f>
        <v>Butla do wody destylowanej z kranem, pojemność 10l, z tworzywa, szyja gwintowana z nakrętką, uchwyt do przenoszenia</v>
      </c>
      <c r="D42" s="43">
        <v>1</v>
      </c>
      <c r="E42" s="37">
        <f>zbiorówka!E42</f>
        <v>0</v>
      </c>
      <c r="F42" s="37">
        <f t="shared" si="0"/>
        <v>0</v>
      </c>
      <c r="G42" s="40">
        <f>zbiorówka!G42</f>
        <v>0</v>
      </c>
      <c r="H42" s="33">
        <f t="shared" si="1"/>
        <v>0</v>
      </c>
      <c r="I42" s="31">
        <f t="shared" si="2"/>
        <v>0</v>
      </c>
      <c r="J42" s="34">
        <f t="shared" si="3"/>
        <v>0</v>
      </c>
    </row>
    <row r="43" spans="1:10">
      <c r="F43" s="18">
        <f>SUM(F5:F42)</f>
        <v>0</v>
      </c>
      <c r="H43" s="18">
        <f>SUM(H5:H42)</f>
        <v>0</v>
      </c>
      <c r="J43" s="18">
        <f>SUM(J5:J42)</f>
        <v>0</v>
      </c>
    </row>
  </sheetData>
  <mergeCells count="3">
    <mergeCell ref="D3:F3"/>
    <mergeCell ref="C1:J1"/>
    <mergeCell ref="C2:J2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pane ySplit="4" topLeftCell="A26" activePane="bottomLeft" state="frozen"/>
      <selection activeCell="C29" sqref="C29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46" t="s">
        <v>9</v>
      </c>
      <c r="D1" s="46"/>
      <c r="E1" s="46"/>
      <c r="F1" s="46"/>
      <c r="G1" s="46"/>
      <c r="H1" s="46"/>
      <c r="I1" s="46"/>
    </row>
    <row r="2" spans="1:10" s="8" customFormat="1" ht="15">
      <c r="A2" s="9"/>
      <c r="B2" s="10"/>
      <c r="C2" s="49" t="s">
        <v>88</v>
      </c>
      <c r="D2" s="49"/>
      <c r="E2" s="49"/>
      <c r="F2" s="49"/>
      <c r="G2" s="49"/>
      <c r="H2" s="49"/>
      <c r="I2" s="49"/>
    </row>
    <row r="3" spans="1:10" s="8" customFormat="1" ht="15.75" thickBot="1">
      <c r="A3" s="9"/>
      <c r="B3" s="10"/>
      <c r="C3" s="19"/>
      <c r="D3" s="48"/>
      <c r="E3" s="48"/>
      <c r="F3" s="48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Chemia - Zestaw do doświadczeń chemicznych</v>
      </c>
      <c r="C5" s="17" t="str">
        <f>zbiorówka!C5</f>
        <v>Zestaw szkła i sprzętu laboratoryjnego dla grupy 2-4 osób do doświadczeń z chemii dostosowany do wykonania doświadczeń odpowiadających podstawie programowej dla szkół ponadpodstawowych. Zestaw w opakowaniu przenośnym, wyłożony gąbką.</v>
      </c>
      <c r="D5" s="44">
        <v>1</v>
      </c>
      <c r="E5" s="15">
        <f>zbiorówka!E5</f>
        <v>0</v>
      </c>
      <c r="F5" s="15">
        <f>E5*D5</f>
        <v>0</v>
      </c>
      <c r="G5" s="36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165.75">
      <c r="A6" s="13">
        <v>2</v>
      </c>
      <c r="B6" s="17" t="str">
        <f>zbiorówka!B6</f>
        <v>Zestaw szkła laboratoryjnego</v>
      </c>
      <c r="C6" s="17" t="str">
        <f>zbiorówka!C6</f>
        <v>Komplet szkła laboratoryjnego(zalecane szkło borokrzemianowe), wyposażenie pracowni w szkole ponadpodstawowej, zgodny z podstawą programową  - w zestawie (przykładowo): 1. Chłodnica Liebiga - 1 szt. 2. Kolba destylacyjna 100 ml - 1 szt. 3. Kolba płaskodenna 250 ml - 1 szt. 4. Kolba stożkowa 200 ml - 2 szt. 5. Krystalizator z wlewem - 2 szt. 6. Lejek szklany  - 1 szt. 7. Moździerz porcelanowy  z tłuczkiem - 1 szt. 8. Parownica porcelanowa  - 1 szt. 9. Pipeta miarowa 5 ml - 1 szt. 10. Cylinder miarowy 100 ml - 1 szt.  250 ml - 1 szt.11. Łyżeczka polistyrenowa - 1 szt. 12. Pręcik szklany - 3 szt.
13. Kolba kulista 100 ml - 1 szt. 14. Probówki min 2 rozmiary ok 20 szt.. 15. Stojak do probówek - 1 szt. 16. Szczoteczka do probówek - 1 szt. 17. Szalki Petriego - 2 szt. 18. Szczypce drewniane do probówek - 2 szt. 19. Rurki szklane - zestaw (ok.15sztuk)  rurek o różnych przekrojach i długościach, proste, zgięte - różne kąty, dwukrotnie zgięte, kapilarne 20. Rurka gumowa- 1 szt.
21. Korki gumowe różne min. 10 szt 22. Szkiełko zegarkowe - 4 szt. 23. Zlewka: 250 ml - 1 szt. niska; 100 ml - 1 szt.; wysoka 250 ml - 1 szt.24. Tryskawka - 1 szt. 25. Termometr  0 - 200 st. C - 1 szt.26. Butla laboratoryjna 100 ml - 2 szt.27. Probówka z tubusem  - 1 szt.28. Rozdzielacz cylindryczny 50 ml - 1 szt.</v>
      </c>
      <c r="D6" s="44">
        <v>1</v>
      </c>
      <c r="E6" s="15">
        <f>zbiorówka!E6</f>
        <v>0</v>
      </c>
      <c r="F6" s="15">
        <f t="shared" ref="F6:F42" si="0">E6*D6</f>
        <v>0</v>
      </c>
      <c r="G6" s="36">
        <f>zbiorówka!G6</f>
        <v>0</v>
      </c>
      <c r="H6" s="16">
        <f t="shared" ref="H6:H42" si="1">J6-F6</f>
        <v>0</v>
      </c>
      <c r="I6" s="3">
        <f t="shared" ref="I6:I42" si="2">E6*G6%+E6</f>
        <v>0</v>
      </c>
      <c r="J6" s="4">
        <f t="shared" ref="J6:J42" si="3">I6*D6</f>
        <v>0</v>
      </c>
    </row>
    <row r="7" spans="1:10" s="1" customFormat="1" ht="51">
      <c r="A7" s="13">
        <v>3</v>
      </c>
      <c r="B7" s="17" t="str">
        <f>zbiorówka!B7</f>
        <v>Elektrochemia - Zestaw do ćwiczeń z elektrochemii</v>
      </c>
      <c r="C7" s="17" t="str">
        <f>zbiorówka!C7</f>
        <v xml:space="preserve"> Zestaw do  przeprowadzenie badań: przewodnictwa wody i wodnych roztworów elektrolitów, wpływu temperatury na przewodnictwo, oporu elektrolitów w zależności od powierzchni elektrod i ich odległości, elektrolizy soli miedzi, ogniw, polaryzacji elektrod. Zestaw odpowiada realizacji podstawy programowej szkół ponadpodstawowych.</v>
      </c>
      <c r="D7" s="44">
        <v>1</v>
      </c>
      <c r="E7" s="15">
        <f>zbiorówka!E7</f>
        <v>0</v>
      </c>
      <c r="F7" s="15">
        <f t="shared" si="0"/>
        <v>0</v>
      </c>
      <c r="G7" s="36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38.25">
      <c r="A8" s="13">
        <v>4</v>
      </c>
      <c r="B8" s="17" t="str">
        <f>zbiorówka!B8</f>
        <v>Przyrząd do elektrolizy</v>
      </c>
      <c r="C8" s="17" t="str">
        <f>zbiorówka!C8</f>
        <v>Przyrząd do elektrolizy w postaci dwóch elektrod osadzonych na
wyprofilowanych ramionach przewodzących umieszczonych na wspornikach w pojemniku plastikowym, w dole pojemnika  gniazda przewodów bananowych</v>
      </c>
      <c r="D8" s="44">
        <v>1</v>
      </c>
      <c r="E8" s="15">
        <f>zbiorówka!E8</f>
        <v>0</v>
      </c>
      <c r="F8" s="15">
        <f t="shared" si="0"/>
        <v>0</v>
      </c>
      <c r="G8" s="36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25.5">
      <c r="A9" s="13">
        <v>5</v>
      </c>
      <c r="B9" s="17" t="str">
        <f>zbiorówka!B9</f>
        <v>Próbki paliw - rodzaje paliw</v>
      </c>
      <c r="C9" s="17" t="str">
        <f>zbiorówka!C9</f>
        <v>Zestaw  12 próbek paliw zapakowanych w walizkę/gablotkę z opisem paliw</v>
      </c>
      <c r="D9" s="44">
        <v>1</v>
      </c>
      <c r="E9" s="15">
        <f>zbiorówka!E9</f>
        <v>0</v>
      </c>
      <c r="F9" s="15">
        <f t="shared" si="0"/>
        <v>0</v>
      </c>
      <c r="G9" s="36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25.5">
      <c r="A10" s="13">
        <v>6</v>
      </c>
      <c r="B10" s="17" t="str">
        <f>zbiorówka!B10</f>
        <v>Metale i ich stopy</v>
      </c>
      <c r="C10" s="17" t="str">
        <f>zbiorówka!C10</f>
        <v>Zestaw min. 12 płytek z różnych metali i ich stopów,  z ich  oznaczeniami/nazwami. Płytki w opakowaniu - walizka/skrzynka.</v>
      </c>
      <c r="D10" s="44">
        <v>1</v>
      </c>
      <c r="E10" s="15">
        <f>zbiorówka!E10</f>
        <v>0</v>
      </c>
      <c r="F10" s="15">
        <f t="shared" si="0"/>
        <v>0</v>
      </c>
      <c r="G10" s="36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51">
      <c r="A11" s="13">
        <v>7</v>
      </c>
      <c r="B11" s="17" t="str">
        <f>zbiorówka!B11</f>
        <v>Suszarka do próbówek z tacką do ociekania</v>
      </c>
      <c r="C11" s="17" t="str">
        <f>zbiorówka!C11</f>
        <v>Suszarka do próbówek z tacką do ociekania. Końcówki prętów zabezpieczone gumkami. Wymiary orientacyjne: Wysokość ok 45cm, Szerokość: ok35cm, Głębokość: ok15cm</v>
      </c>
      <c r="D11" s="44">
        <v>2</v>
      </c>
      <c r="E11" s="15">
        <f>zbiorówka!E11</f>
        <v>0</v>
      </c>
      <c r="F11" s="15">
        <f t="shared" si="0"/>
        <v>0</v>
      </c>
      <c r="G11" s="36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51">
      <c r="A12" s="13">
        <v>8</v>
      </c>
      <c r="B12" s="17" t="str">
        <f>zbiorówka!B12</f>
        <v>Taca do przenoszenia próbówek i odczynników</v>
      </c>
      <c r="C12" s="17" t="str">
        <f>zbiorówka!C12</f>
        <v>Plastikowy pojemnik z uchwytami, po bokach otwory na probówki:  6 otworówxok.20Mm, 8otworówxok.16Mm, 8otworówxok.8Mm Wymiary pojemnika ok.: 30x10x20cm</v>
      </c>
      <c r="D12" s="44">
        <v>3</v>
      </c>
      <c r="E12" s="15">
        <f>zbiorówka!E12</f>
        <v>0</v>
      </c>
      <c r="F12" s="15">
        <f t="shared" si="0"/>
        <v>0</v>
      </c>
      <c r="G12" s="36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25.5">
      <c r="A13" s="13">
        <v>9</v>
      </c>
      <c r="B13" s="17" t="str">
        <f>zbiorówka!B13</f>
        <v>Termometr -10 do 110 C</v>
      </c>
      <c r="C13" s="17" t="str">
        <f>zbiorówka!C13</f>
        <v>Termometr alkoholowy. Zakres pomiaru od -10 do 110 0C.</v>
      </c>
      <c r="D13" s="44">
        <v>5</v>
      </c>
      <c r="E13" s="15">
        <f>zbiorówka!E13</f>
        <v>0</v>
      </c>
      <c r="F13" s="15">
        <f t="shared" si="0"/>
        <v>0</v>
      </c>
      <c r="G13" s="36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>Palnik spirytusowy</v>
      </c>
      <c r="C14" s="17" t="str">
        <f>zbiorówka!C14</f>
        <v xml:space="preserve">Palnik alkoholowy, spirytusowy. Pojemność 100ml.  </v>
      </c>
      <c r="D14" s="44">
        <v>9</v>
      </c>
      <c r="E14" s="15">
        <f>zbiorówka!E14</f>
        <v>0</v>
      </c>
      <c r="F14" s="15">
        <f t="shared" si="0"/>
        <v>0</v>
      </c>
      <c r="G14" s="36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51">
      <c r="A15" s="13">
        <v>11</v>
      </c>
      <c r="B15" s="17" t="str">
        <f>zbiorówka!B15</f>
        <v>Szkolny model atomu</v>
      </c>
      <c r="C15" s="17" t="str">
        <f>zbiorówka!C15</f>
        <v>Model atomu wg Bohra- skład zestawu wchodzą: ·-pudełko: pokrywka i podstawa -  z oznaczonymi powłokami elektronowymi
- 90 krążków 30 oznaczonych "+", 30 "-" i 30 gładkich
-instrukcja wraz z ćwiczeniami</v>
      </c>
      <c r="D15" s="44">
        <v>9</v>
      </c>
      <c r="E15" s="15">
        <f>zbiorówka!E15</f>
        <v>0</v>
      </c>
      <c r="F15" s="15">
        <f t="shared" si="0"/>
        <v>0</v>
      </c>
      <c r="G15" s="36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25.5">
      <c r="A16" s="13">
        <v>12</v>
      </c>
      <c r="B16" s="17" t="str">
        <f>zbiorówka!B16</f>
        <v>Model atomu 3D</v>
      </c>
      <c r="C16" s="17" t="str">
        <f>zbiorówka!C16</f>
        <v>Trójwymiarowy model przekroju atomu, z orbitami elektronowe w postaci chmur elektronów. Wymiary: Średnica atomu: ok 30cm Wysokość modelu: ok 40cm</v>
      </c>
      <c r="D16" s="44">
        <v>1</v>
      </c>
      <c r="E16" s="15">
        <f>zbiorówka!E16</f>
        <v>0</v>
      </c>
      <c r="F16" s="15">
        <f t="shared" si="0"/>
        <v>0</v>
      </c>
      <c r="G16" s="36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Model fullerenu C60</v>
      </c>
      <c r="C17" s="17" t="str">
        <f>zbiorówka!C17</f>
        <v xml:space="preserve">Model cząsteczki fullerenu C60 -  wymiar min 25 cm </v>
      </c>
      <c r="D17" s="44">
        <v>1</v>
      </c>
      <c r="E17" s="15">
        <f>zbiorówka!E17</f>
        <v>0</v>
      </c>
      <c r="F17" s="15">
        <f t="shared" si="0"/>
        <v>0</v>
      </c>
      <c r="G17" s="36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>
      <c r="A18" s="13">
        <v>14</v>
      </c>
      <c r="B18" s="17" t="str">
        <f>zbiorówka!B18</f>
        <v>Model grafitu</v>
      </c>
      <c r="C18" s="17" t="str">
        <f>zbiorówka!C18</f>
        <v>Model przedstawiający strukturę  grafitu (min. 3 warstwy)</v>
      </c>
      <c r="D18" s="44">
        <v>1</v>
      </c>
      <c r="E18" s="15">
        <f>zbiorówka!E18</f>
        <v>0</v>
      </c>
      <c r="F18" s="15">
        <f t="shared" si="0"/>
        <v>0</v>
      </c>
      <c r="G18" s="36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Model chlorku-sodu</v>
      </c>
      <c r="C19" s="17" t="str">
        <f>zbiorówka!C19</f>
        <v>Model przedstawiający strukturę krystaliczną NaCl - jony chloru i sodu w różnych kolorach</v>
      </c>
      <c r="D19" s="44">
        <v>1</v>
      </c>
      <c r="E19" s="15">
        <f>zbiorówka!E19</f>
        <v>0</v>
      </c>
      <c r="F19" s="15">
        <f t="shared" si="0"/>
        <v>0</v>
      </c>
      <c r="G19" s="36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38.25">
      <c r="A20" s="13">
        <v>16</v>
      </c>
      <c r="B20" s="17" t="str">
        <f>zbiorówka!B20</f>
        <v>Model kryształu diamentu</v>
      </c>
      <c r="C20" s="17" t="str">
        <f>zbiorówka!C20</f>
        <v>Model przedstawiający strukturę krystaliczną diamentu.</v>
      </c>
      <c r="D20" s="44">
        <v>1</v>
      </c>
      <c r="E20" s="15">
        <f>zbiorówka!E20</f>
        <v>0</v>
      </c>
      <c r="F20" s="15">
        <f t="shared" si="0"/>
        <v>0</v>
      </c>
      <c r="G20" s="36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Modele atomów - zestaw podstawowy</v>
      </c>
      <c r="C21" s="17" t="str">
        <f>zbiorówka!C21</f>
        <v>Zestaw kulek  i łączników z tworzywa sztucznego, pozwalających na budowę modeli atomów. W zestawie min. 75 różnego rodzaju kulek oraz ok.35 łączników (min 110 elementów). Całość zapakowana w pojemnik.</v>
      </c>
      <c r="D21" s="44">
        <v>9</v>
      </c>
      <c r="E21" s="15">
        <f>zbiorówka!E21</f>
        <v>0</v>
      </c>
      <c r="F21" s="15">
        <f t="shared" si="0"/>
        <v>0</v>
      </c>
      <c r="G21" s="36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Modele atomów - zestaw poszerzony</v>
      </c>
      <c r="C22" s="17" t="str">
        <f>zbiorówka!C22</f>
        <v>Zestaw kulek  i łączników z tworzywa sztucznego, pozwalających na budowę modeli atomów. W zestawie min. 350 różnych kulek oraz 180 łączników  - łącznie min 530 elementów. Całość zapakowana w pojemnik.</v>
      </c>
      <c r="D22" s="44">
        <v>1</v>
      </c>
      <c r="E22" s="15">
        <f>zbiorówka!E22</f>
        <v>0</v>
      </c>
      <c r="F22" s="15">
        <f t="shared" si="0"/>
        <v>0</v>
      </c>
      <c r="G22" s="36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89.25">
      <c r="A23" s="13">
        <v>19</v>
      </c>
      <c r="B23" s="17" t="str">
        <f>zbiorówka!B23</f>
        <v>Zestaw odczynników i chemikaliów do nauki chemii w szkołach ponadgimnazjalnych</v>
      </c>
      <c r="C23" s="17" t="str">
        <f>zbiorówka!C23</f>
        <v>Zestaw odczynników, wskaźników, chemikaliów, substancji - do nauki chemii zgodnie z podstawą programową szkoły ponadpodstawowej. Minimum 80 pozycji.</v>
      </c>
      <c r="D23" s="44">
        <v>1</v>
      </c>
      <c r="E23" s="15">
        <f>zbiorówka!E23</f>
        <v>0</v>
      </c>
      <c r="F23" s="15">
        <f t="shared" si="0"/>
        <v>0</v>
      </c>
      <c r="G23" s="36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51">
      <c r="A24" s="13">
        <v>20</v>
      </c>
      <c r="B24" s="17" t="str">
        <f>zbiorówka!B24</f>
        <v>Paski wskaźnikowe (komplet 100szt)</v>
      </c>
      <c r="C24" s="17" t="str">
        <f>zbiorówka!C24</f>
        <v>Papierki wskaźnikowe,  do oznaczania pH (czułość 1,0 pH) w opakowaniu po 100 sztuk.</v>
      </c>
      <c r="D24" s="44">
        <v>1</v>
      </c>
      <c r="E24" s="15">
        <f>zbiorówka!E24</f>
        <v>0</v>
      </c>
      <c r="F24" s="15">
        <f t="shared" si="0"/>
        <v>0</v>
      </c>
      <c r="G24" s="36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102">
      <c r="A25" s="13">
        <v>21</v>
      </c>
      <c r="B25" s="17" t="str">
        <f>zbiorówka!B25</f>
        <v>Statyw laboratoryjny szkolny z wyposażeniem</v>
      </c>
      <c r="C25" s="17" t="str">
        <f>zbiorówka!C25</f>
        <v>W skład zestawu wchodzą: ·- statyw - metalowa podstawa z prętem
- łącznik krzyżowy 5szt.
- łapa do kolb duża
- łapa do kolb mała
-łapa do biuret podwójna
-łapa do chłodnic
-pierścień zamknięty o średnicy ok 9 cm
-pierścień otwarty o średnicy  ok 6 cm</v>
      </c>
      <c r="D25" s="44">
        <v>4</v>
      </c>
      <c r="E25" s="15">
        <f>zbiorówka!E25</f>
        <v>0</v>
      </c>
      <c r="F25" s="15">
        <f t="shared" si="0"/>
        <v>0</v>
      </c>
      <c r="G25" s="36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Statyw demonstracyjny</v>
      </c>
      <c r="C26" s="17" t="str">
        <f>zbiorówka!C26</f>
        <v>W skład zestawu wchodzą: ·- statyw - metalowa podstawa z prętem
- łącznik krzyżowy min. 5szt.
- łapy do szkła laboratoryjnego - min. 2 szt
-pierścienie o różnych średnicach - 3 szt</v>
      </c>
      <c r="D26" s="44">
        <v>1</v>
      </c>
      <c r="E26" s="15">
        <f>zbiorówka!E26</f>
        <v>0</v>
      </c>
      <c r="F26" s="15">
        <f t="shared" si="0"/>
        <v>0</v>
      </c>
      <c r="G26" s="36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76.5">
      <c r="A27" s="13">
        <v>23</v>
      </c>
      <c r="B27" s="17" t="str">
        <f>zbiorówka!B27</f>
        <v>Układ okresowy pierwiastków chemicznych - część chemiczna</v>
      </c>
      <c r="C27" s="17" t="str">
        <f>zbiorówka!C27</f>
        <v>Plansza dydaktyczna jednostronna w formacie min 200cm x 140 cm prezentująca część chemiczną układu okresowego pierwiastków.</v>
      </c>
      <c r="D27" s="44">
        <v>1</v>
      </c>
      <c r="E27" s="15">
        <f>zbiorówka!E27</f>
        <v>0</v>
      </c>
      <c r="F27" s="15">
        <f t="shared" si="0"/>
        <v>0</v>
      </c>
      <c r="G27" s="36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Tabela rozpuszczalności (wym. Ok. 100x70 cm)</v>
      </c>
      <c r="C28" s="17" t="str">
        <f>zbiorówka!C28</f>
        <v>Plansza dydaktyczna w formacie min 100x70 cm) cm, foliowana, oprawiona, z możliwością zawieszania</v>
      </c>
      <c r="D28" s="44">
        <v>1</v>
      </c>
      <c r="E28" s="15">
        <f>zbiorówka!E28</f>
        <v>0</v>
      </c>
      <c r="F28" s="15">
        <f t="shared" si="0"/>
        <v>0</v>
      </c>
      <c r="G28" s="36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127.5">
      <c r="A29" s="13">
        <v>25</v>
      </c>
      <c r="B29" s="17" t="str">
        <f>zbiorówka!B29</f>
        <v>Komplet plansz do chemii</v>
      </c>
      <c r="C29" s="17" t="s">
        <v>97</v>
      </c>
      <c r="D29" s="44">
        <v>1</v>
      </c>
      <c r="E29" s="15">
        <f>zbiorówka!E29</f>
        <v>0</v>
      </c>
      <c r="F29" s="15">
        <f t="shared" si="0"/>
        <v>0</v>
      </c>
      <c r="G29" s="36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38.25">
      <c r="A30" s="13">
        <v>26</v>
      </c>
      <c r="B30" s="17" t="str">
        <f>zbiorówka!B30</f>
        <v>Waga szkolna elektroniczna 500g/0.1g</v>
      </c>
      <c r="C30" s="17" t="str">
        <f>zbiorówka!C30</f>
        <v xml:space="preserve">Wyświetlacz cyfrowy, Zasilanie: bateryjne, Maksymalne obciążenie 500g, Dokładność 0.1G, </v>
      </c>
      <c r="D30" s="44">
        <v>2</v>
      </c>
      <c r="E30" s="15">
        <f>zbiorówka!E30</f>
        <v>0</v>
      </c>
      <c r="F30" s="15">
        <f t="shared" si="0"/>
        <v>0</v>
      </c>
      <c r="G30" s="36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Waga szalkowa laboratoryjna szkolna 500g</v>
      </c>
      <c r="C31" s="17" t="str">
        <f>zbiorówka!C31</f>
        <v>Waga szalkowa laboratoryjna. Zestaw zawiera ok.20 odważników od 10 mg do 200 g. Udźwig: 500g. Podziałka: 20mg</v>
      </c>
      <c r="D31" s="44">
        <v>0</v>
      </c>
      <c r="E31" s="15">
        <f>zbiorówka!E31</f>
        <v>0</v>
      </c>
      <c r="F31" s="15">
        <f t="shared" si="0"/>
        <v>0</v>
      </c>
      <c r="G31" s="36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38.25">
      <c r="A32" s="13">
        <v>28</v>
      </c>
      <c r="B32" s="17" t="str">
        <f>zbiorówka!B32</f>
        <v xml:space="preserve">Zasilacz laboratoryjny prądu stałego </v>
      </c>
      <c r="C32" s="17" t="str">
        <f>zbiorówka!C32</f>
        <v>Zasilacz laboratoryjny prądu stałego, z płynną regulacją. Wskaźniki  cyfrowe 2xLCD niezależne. Specyfikacja techniczna: Napięcie wyjściowe: 0-30V, Prąd wyjściowy (max): 5A.</v>
      </c>
      <c r="D32" s="44">
        <v>1</v>
      </c>
      <c r="E32" s="15">
        <f>zbiorówka!E32</f>
        <v>0</v>
      </c>
      <c r="F32" s="15">
        <f t="shared" si="0"/>
        <v>0</v>
      </c>
      <c r="G32" s="36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 s="1" customFormat="1" ht="25.5">
      <c r="A33" s="13">
        <v>29</v>
      </c>
      <c r="B33" s="17" t="str">
        <f>zbiorówka!B33</f>
        <v>Okulary ochronne</v>
      </c>
      <c r="C33" s="17" t="str">
        <f>zbiorówka!C33</f>
        <v>Okulary ochronne z otworami wentylacyjnymi</v>
      </c>
      <c r="D33" s="44">
        <v>43</v>
      </c>
      <c r="E33" s="15">
        <f>zbiorówka!E33</f>
        <v>0</v>
      </c>
      <c r="F33" s="15">
        <f t="shared" si="0"/>
        <v>0</v>
      </c>
      <c r="G33" s="36">
        <f>zbiorówka!G33</f>
        <v>0</v>
      </c>
      <c r="H33" s="16">
        <f t="shared" si="1"/>
        <v>0</v>
      </c>
      <c r="I33" s="3">
        <f t="shared" si="2"/>
        <v>0</v>
      </c>
      <c r="J33" s="4">
        <f t="shared" si="3"/>
        <v>0</v>
      </c>
    </row>
    <row r="34" spans="1:10" s="1" customFormat="1" ht="25.5">
      <c r="A34" s="13">
        <v>30</v>
      </c>
      <c r="B34" s="17" t="str">
        <f>zbiorówka!B34</f>
        <v>Fartuchy ochronne</v>
      </c>
      <c r="C34" s="17" t="str">
        <f>zbiorówka!C34</f>
        <v>Fartuch z białego płótna (100% bawełna) z długimi rękawami, trzema kieszeniami, paskiem regulującym obwód oraz zapinane na guziki.</v>
      </c>
      <c r="D34" s="44">
        <v>42</v>
      </c>
      <c r="E34" s="15">
        <f>zbiorówka!E34</f>
        <v>0</v>
      </c>
      <c r="F34" s="15">
        <f t="shared" si="0"/>
        <v>0</v>
      </c>
      <c r="G34" s="36">
        <f>zbiorówka!G34</f>
        <v>0</v>
      </c>
      <c r="H34" s="16">
        <f t="shared" si="1"/>
        <v>0</v>
      </c>
      <c r="I34" s="3">
        <f t="shared" si="2"/>
        <v>0</v>
      </c>
      <c r="J34" s="4">
        <f t="shared" si="3"/>
        <v>0</v>
      </c>
    </row>
    <row r="35" spans="1:10" s="1" customFormat="1" ht="76.5">
      <c r="A35" s="13">
        <v>31</v>
      </c>
      <c r="B35" s="17" t="str">
        <f>zbiorówka!B35</f>
        <v>Apteczka</v>
      </c>
      <c r="C35" s="17" t="str">
        <f>zbiorówka!C35</f>
        <v>Apteczka w  walizce z tworzywa, z systemem mocowania na ścianę. Skład - minimum: opatrunek indywidualny - 1 szt., opaska dz. 4 x 5 - 4 szt., opaska dz. 4 x 10 - 4 szt., opaska 4 x 15 - 1 szt, chusta trójkątna - 2 szt., wata 50g - 1 op., plaster z gazą 1m x 6cm, kompres 5 x 5 - 1 szt., kompres 7 x 7 - 1 szt., kompres 9 x 9 - 1 szt., nożyczki - 1 szt., rękawice gumowe - 4 szt., ustnik do sztucznego oddychania - 1 szt., koc termoizolacyjny - 1 szt., opaska elastyczna - 1 szt., poloplast - 1 szt., zestaw do płukania oka, gaza opatrunkowa, instrukcja pierwszej pomocy.  Skład zgodny z normą DIN 13157 PLUS</v>
      </c>
      <c r="D35" s="44">
        <v>0</v>
      </c>
      <c r="E35" s="15">
        <f>zbiorówka!E35</f>
        <v>0</v>
      </c>
      <c r="F35" s="15">
        <f t="shared" si="0"/>
        <v>0</v>
      </c>
      <c r="G35" s="36">
        <f>zbiorówka!G35</f>
        <v>0</v>
      </c>
      <c r="H35" s="16">
        <f t="shared" si="1"/>
        <v>0</v>
      </c>
      <c r="I35" s="3">
        <f t="shared" si="2"/>
        <v>0</v>
      </c>
      <c r="J35" s="4">
        <f t="shared" si="3"/>
        <v>0</v>
      </c>
    </row>
    <row r="36" spans="1:10" s="1" customFormat="1" ht="25.5">
      <c r="A36" s="13">
        <v>32</v>
      </c>
      <c r="B36" s="17" t="str">
        <f>zbiorówka!B36</f>
        <v>Rękawiczki lateksowe</v>
      </c>
      <c r="C36" s="17" t="str">
        <f>zbiorówka!C36</f>
        <v>Rękawice laboratoryjne, cienkie, elastyczne. 100 szt. w opakowaniu</v>
      </c>
      <c r="D36" s="44">
        <v>165</v>
      </c>
      <c r="E36" s="15">
        <f>zbiorówka!E36</f>
        <v>0</v>
      </c>
      <c r="F36" s="15">
        <f t="shared" si="0"/>
        <v>0</v>
      </c>
      <c r="G36" s="36">
        <f>zbiorówka!G36</f>
        <v>0</v>
      </c>
      <c r="H36" s="16">
        <f t="shared" si="1"/>
        <v>0</v>
      </c>
      <c r="I36" s="3">
        <f t="shared" si="2"/>
        <v>0</v>
      </c>
      <c r="J36" s="4">
        <f t="shared" si="3"/>
        <v>0</v>
      </c>
    </row>
    <row r="37" spans="1:10" s="1" customFormat="1" ht="38.25">
      <c r="A37" s="13">
        <v>33</v>
      </c>
      <c r="B37" s="17" t="str">
        <f>zbiorówka!B37</f>
        <v>Rękawice do gorących przedmiotów</v>
      </c>
      <c r="C37" s="17" t="str">
        <f>zbiorówka!C37</f>
        <v>Rękawice termiczne wykonane z grubej bawełny frotte, ciepło kontaktowe do 250° C</v>
      </c>
      <c r="D37" s="44">
        <v>0</v>
      </c>
      <c r="E37" s="15">
        <f>zbiorówka!E37</f>
        <v>0</v>
      </c>
      <c r="F37" s="15">
        <f t="shared" si="0"/>
        <v>0</v>
      </c>
      <c r="G37" s="36">
        <f>zbiorówka!G37</f>
        <v>0</v>
      </c>
      <c r="H37" s="16">
        <f t="shared" si="1"/>
        <v>0</v>
      </c>
      <c r="I37" s="3">
        <f t="shared" si="2"/>
        <v>0</v>
      </c>
      <c r="J37" s="4">
        <f t="shared" si="3"/>
        <v>0</v>
      </c>
    </row>
    <row r="38" spans="1:10" s="1" customFormat="1">
      <c r="A38" s="13">
        <v>34</v>
      </c>
      <c r="B38" s="17" t="str">
        <f>zbiorówka!B38</f>
        <v>Parafilm</v>
      </c>
      <c r="C38" s="17" t="str">
        <f>zbiorówka!C38</f>
        <v>Parafilm  do uszczelniania szkła i plastików laboratoryjnych  Szerokość rolki: ok.50 mm Długość rolki: min 75 m</v>
      </c>
      <c r="D38" s="44">
        <v>0</v>
      </c>
      <c r="E38" s="15">
        <f>zbiorówka!E38</f>
        <v>0</v>
      </c>
      <c r="F38" s="15">
        <f t="shared" si="0"/>
        <v>0</v>
      </c>
      <c r="G38" s="36">
        <f>zbiorówka!G38</f>
        <v>0</v>
      </c>
      <c r="H38" s="16">
        <f t="shared" si="1"/>
        <v>0</v>
      </c>
      <c r="I38" s="3">
        <f t="shared" si="2"/>
        <v>0</v>
      </c>
      <c r="J38" s="4">
        <f t="shared" si="3"/>
        <v>0</v>
      </c>
    </row>
    <row r="39" spans="1:10" s="1" customFormat="1" ht="38.25">
      <c r="A39" s="13">
        <v>35</v>
      </c>
      <c r="B39" s="17" t="str">
        <f>zbiorówka!B39</f>
        <v xml:space="preserve">Mata z włókniny chłonnej </v>
      </c>
      <c r="C39" s="17" t="str">
        <f>zbiorówka!C39</f>
        <v>Mata z włókniny chłonnej, absorbująca chemikalia (uniwersalna), wymiar ok.40 cmx50 min 100mat w opakowaniu</v>
      </c>
      <c r="D39" s="44">
        <v>0</v>
      </c>
      <c r="E39" s="15">
        <f>zbiorówka!E39</f>
        <v>0</v>
      </c>
      <c r="F39" s="15">
        <f t="shared" si="0"/>
        <v>0</v>
      </c>
      <c r="G39" s="36">
        <f>zbiorówka!G39</f>
        <v>0</v>
      </c>
      <c r="H39" s="16">
        <f t="shared" si="1"/>
        <v>0</v>
      </c>
      <c r="I39" s="3">
        <f t="shared" si="2"/>
        <v>0</v>
      </c>
      <c r="J39" s="4">
        <f t="shared" si="3"/>
        <v>0</v>
      </c>
    </row>
    <row r="40" spans="1:10" s="1" customFormat="1" ht="51">
      <c r="A40" s="13">
        <v>36</v>
      </c>
      <c r="B40" s="17" t="str">
        <f>zbiorówka!B40</f>
        <v>Palnik Bunsena (z wkładami wymiennymi)</v>
      </c>
      <c r="C40" s="17" t="str">
        <f>zbiorówka!C40</f>
        <v>W zestawie: ·Palnik laboratoryjny
Kartusz gazowy
Dane techniczne: ·Temperatura płomienia 1700oC
Kartusz 230g / 410 ml30% propan, 70% butan</v>
      </c>
      <c r="D40" s="44">
        <v>0</v>
      </c>
      <c r="E40" s="15">
        <f>zbiorówka!E40</f>
        <v>0</v>
      </c>
      <c r="F40" s="15">
        <f t="shared" si="0"/>
        <v>0</v>
      </c>
      <c r="G40" s="36">
        <f>zbiorówka!G40</f>
        <v>0</v>
      </c>
      <c r="H40" s="16">
        <f t="shared" si="1"/>
        <v>0</v>
      </c>
      <c r="I40" s="3">
        <f t="shared" si="2"/>
        <v>0</v>
      </c>
      <c r="J40" s="4">
        <f t="shared" si="3"/>
        <v>0</v>
      </c>
    </row>
    <row r="41" spans="1:10" s="1" customFormat="1">
      <c r="A41" s="13">
        <v>37</v>
      </c>
      <c r="B41" s="17" t="str">
        <f>zbiorówka!B41</f>
        <v>Czasza grzejna</v>
      </c>
      <c r="C41" s="17" t="str">
        <f>zbiorówka!C41</f>
        <v>Elektryczny płaszcz grzewczy z regulacją mocy, do max 4500C</v>
      </c>
      <c r="D41" s="44">
        <v>0</v>
      </c>
      <c r="E41" s="15">
        <f>zbiorówka!E41</f>
        <v>0</v>
      </c>
      <c r="F41" s="15">
        <f t="shared" si="0"/>
        <v>0</v>
      </c>
      <c r="G41" s="36">
        <f>zbiorówka!G41</f>
        <v>0</v>
      </c>
      <c r="H41" s="16">
        <f t="shared" si="1"/>
        <v>0</v>
      </c>
      <c r="I41" s="3">
        <f t="shared" si="2"/>
        <v>0</v>
      </c>
      <c r="J41" s="4">
        <f t="shared" si="3"/>
        <v>0</v>
      </c>
    </row>
    <row r="42" spans="1:10" s="1" customFormat="1" ht="64.5" thickBot="1">
      <c r="A42" s="28">
        <v>38</v>
      </c>
      <c r="B42" s="29" t="str">
        <f>zbiorówka!B42</f>
        <v>Butla z kranikiem do wody destylowanej (10l)</v>
      </c>
      <c r="C42" s="29" t="str">
        <f>zbiorówka!C42</f>
        <v>Butla do wody destylowanej z kranem, pojemność 10l, z tworzywa, szyja gwintowana z nakrętką, uchwyt do przenoszenia</v>
      </c>
      <c r="D42" s="44">
        <v>0</v>
      </c>
      <c r="E42" s="37">
        <f>zbiorówka!E42</f>
        <v>0</v>
      </c>
      <c r="F42" s="37">
        <f t="shared" si="0"/>
        <v>0</v>
      </c>
      <c r="G42" s="40">
        <f>zbiorówka!G42</f>
        <v>0</v>
      </c>
      <c r="H42" s="33">
        <f t="shared" si="1"/>
        <v>0</v>
      </c>
      <c r="I42" s="31">
        <f t="shared" si="2"/>
        <v>0</v>
      </c>
      <c r="J42" s="34">
        <f t="shared" si="3"/>
        <v>0</v>
      </c>
    </row>
    <row r="43" spans="1:10">
      <c r="F43" s="18">
        <f>SUM(F5:F42)</f>
        <v>0</v>
      </c>
      <c r="H43" s="18">
        <f>SUM(H5:H42)</f>
        <v>0</v>
      </c>
      <c r="J43" s="18">
        <f>SUM(J5:J42)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pane ySplit="4" topLeftCell="A26" activePane="bottomLeft" state="frozen"/>
      <selection activeCell="C29" sqref="C29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46" t="s">
        <v>9</v>
      </c>
      <c r="D1" s="46"/>
      <c r="E1" s="46"/>
      <c r="F1" s="46"/>
      <c r="G1" s="46"/>
      <c r="H1" s="46"/>
      <c r="I1" s="46"/>
    </row>
    <row r="2" spans="1:10" s="8" customFormat="1" ht="15">
      <c r="A2" s="9"/>
      <c r="B2" s="10"/>
      <c r="C2" s="49" t="s">
        <v>89</v>
      </c>
      <c r="D2" s="49"/>
      <c r="E2" s="49"/>
      <c r="F2" s="49"/>
      <c r="G2" s="49"/>
      <c r="H2" s="49"/>
      <c r="I2" s="49"/>
    </row>
    <row r="3" spans="1:10" s="8" customFormat="1" ht="15.75" thickBot="1">
      <c r="A3" s="9"/>
      <c r="B3" s="10"/>
      <c r="C3" s="19"/>
      <c r="D3" s="48"/>
      <c r="E3" s="48"/>
      <c r="F3" s="48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Chemia - Zestaw do doświadczeń chemicznych</v>
      </c>
      <c r="C5" s="17" t="str">
        <f>zbiorówka!C5</f>
        <v>Zestaw szkła i sprzętu laboratoryjnego dla grupy 2-4 osób do doświadczeń z chemii dostosowany do wykonania doświadczeń odpowiadających podstawie programowej dla szkół ponadpodstawowych. Zestaw w opakowaniu przenośnym, wyłożony gąbką.</v>
      </c>
      <c r="D5" s="43">
        <v>6</v>
      </c>
      <c r="E5" s="15">
        <f>zbiorówka!E5</f>
        <v>0</v>
      </c>
      <c r="F5" s="15">
        <f>E5*D5</f>
        <v>0</v>
      </c>
      <c r="G5" s="36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165.75">
      <c r="A6" s="13">
        <v>2</v>
      </c>
      <c r="B6" s="17" t="str">
        <f>zbiorówka!B6</f>
        <v>Zestaw szkła laboratoryjnego</v>
      </c>
      <c r="C6" s="17" t="str">
        <f>zbiorówka!C6</f>
        <v>Komplet szkła laboratoryjnego(zalecane szkło borokrzemianowe), wyposażenie pracowni w szkole ponadpodstawowej, zgodny z podstawą programową  - w zestawie (przykładowo): 1. Chłodnica Liebiga - 1 szt. 2. Kolba destylacyjna 100 ml - 1 szt. 3. Kolba płaskodenna 250 ml - 1 szt. 4. Kolba stożkowa 200 ml - 2 szt. 5. Krystalizator z wlewem - 2 szt. 6. Lejek szklany  - 1 szt. 7. Moździerz porcelanowy  z tłuczkiem - 1 szt. 8. Parownica porcelanowa  - 1 szt. 9. Pipeta miarowa 5 ml - 1 szt. 10. Cylinder miarowy 100 ml - 1 szt.  250 ml - 1 szt.11. Łyżeczka polistyrenowa - 1 szt. 12. Pręcik szklany - 3 szt.
13. Kolba kulista 100 ml - 1 szt. 14. Probówki min 2 rozmiary ok 20 szt.. 15. Stojak do probówek - 1 szt. 16. Szczoteczka do probówek - 1 szt. 17. Szalki Petriego - 2 szt. 18. Szczypce drewniane do probówek - 2 szt. 19. Rurki szklane - zestaw (ok.15sztuk)  rurek o różnych przekrojach i długościach, proste, zgięte - różne kąty, dwukrotnie zgięte, kapilarne 20. Rurka gumowa- 1 szt.
21. Korki gumowe różne min. 10 szt 22. Szkiełko zegarkowe - 4 szt. 23. Zlewka: 250 ml - 1 szt. niska; 100 ml - 1 szt.; wysoka 250 ml - 1 szt.24. Tryskawka - 1 szt. 25. Termometr  0 - 200 st. C - 1 szt.26. Butla laboratoryjna 100 ml - 2 szt.27. Probówka z tubusem  - 1 szt.28. Rozdzielacz cylindryczny 50 ml - 1 szt.</v>
      </c>
      <c r="D6" s="43">
        <v>6</v>
      </c>
      <c r="E6" s="15">
        <f>zbiorówka!E6</f>
        <v>0</v>
      </c>
      <c r="F6" s="15">
        <f t="shared" ref="F6:F42" si="0">E6*D6</f>
        <v>0</v>
      </c>
      <c r="G6" s="36">
        <f>zbiorówka!G6</f>
        <v>0</v>
      </c>
      <c r="H6" s="16">
        <f t="shared" ref="H6:H42" si="1">J6-F6</f>
        <v>0</v>
      </c>
      <c r="I6" s="3">
        <f t="shared" ref="I6:I42" si="2">E6*G6%+E6</f>
        <v>0</v>
      </c>
      <c r="J6" s="4">
        <f t="shared" ref="J6:J42" si="3">I6*D6</f>
        <v>0</v>
      </c>
    </row>
    <row r="7" spans="1:10" s="1" customFormat="1" ht="51">
      <c r="A7" s="13">
        <v>3</v>
      </c>
      <c r="B7" s="17" t="str">
        <f>zbiorówka!B7</f>
        <v>Elektrochemia - Zestaw do ćwiczeń z elektrochemii</v>
      </c>
      <c r="C7" s="17" t="str">
        <f>zbiorówka!C7</f>
        <v xml:space="preserve"> Zestaw do  przeprowadzenie badań: przewodnictwa wody i wodnych roztworów elektrolitów, wpływu temperatury na przewodnictwo, oporu elektrolitów w zależności od powierzchni elektrod i ich odległości, elektrolizy soli miedzi, ogniw, polaryzacji elektrod. Zestaw odpowiada realizacji podstawy programowej szkół ponadpodstawowych.</v>
      </c>
      <c r="D7" s="43">
        <v>3</v>
      </c>
      <c r="E7" s="15">
        <f>zbiorówka!E7</f>
        <v>0</v>
      </c>
      <c r="F7" s="15">
        <f t="shared" si="0"/>
        <v>0</v>
      </c>
      <c r="G7" s="36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38.25">
      <c r="A8" s="13">
        <v>4</v>
      </c>
      <c r="B8" s="17" t="str">
        <f>zbiorówka!B8</f>
        <v>Przyrząd do elektrolizy</v>
      </c>
      <c r="C8" s="17" t="str">
        <f>zbiorówka!C8</f>
        <v>Przyrząd do elektrolizy w postaci dwóch elektrod osadzonych na
wyprofilowanych ramionach przewodzących umieszczonych na wspornikach w pojemniku plastikowym, w dole pojemnika  gniazda przewodów bananowych</v>
      </c>
      <c r="D8" s="43">
        <v>1</v>
      </c>
      <c r="E8" s="15">
        <f>zbiorówka!E8</f>
        <v>0</v>
      </c>
      <c r="F8" s="15">
        <f t="shared" si="0"/>
        <v>0</v>
      </c>
      <c r="G8" s="36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25.5">
      <c r="A9" s="13">
        <v>5</v>
      </c>
      <c r="B9" s="17" t="str">
        <f>zbiorówka!B9</f>
        <v>Próbki paliw - rodzaje paliw</v>
      </c>
      <c r="C9" s="17" t="str">
        <f>zbiorówka!C9</f>
        <v>Zestaw  12 próbek paliw zapakowanych w walizkę/gablotkę z opisem paliw</v>
      </c>
      <c r="D9" s="43">
        <v>1</v>
      </c>
      <c r="E9" s="15">
        <f>zbiorówka!E9</f>
        <v>0</v>
      </c>
      <c r="F9" s="15">
        <f t="shared" si="0"/>
        <v>0</v>
      </c>
      <c r="G9" s="36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25.5">
      <c r="A10" s="13">
        <v>6</v>
      </c>
      <c r="B10" s="17" t="str">
        <f>zbiorówka!B10</f>
        <v>Metale i ich stopy</v>
      </c>
      <c r="C10" s="17" t="str">
        <f>zbiorówka!C10</f>
        <v>Zestaw min. 12 płytek z różnych metali i ich stopów,  z ich  oznaczeniami/nazwami. Płytki w opakowaniu - walizka/skrzynka.</v>
      </c>
      <c r="D10" s="43">
        <v>1</v>
      </c>
      <c r="E10" s="15">
        <f>zbiorówka!E10</f>
        <v>0</v>
      </c>
      <c r="F10" s="15">
        <f t="shared" si="0"/>
        <v>0</v>
      </c>
      <c r="G10" s="36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51">
      <c r="A11" s="13">
        <v>7</v>
      </c>
      <c r="B11" s="17" t="str">
        <f>zbiorówka!B11</f>
        <v>Suszarka do próbówek z tacką do ociekania</v>
      </c>
      <c r="C11" s="17" t="str">
        <f>zbiorówka!C11</f>
        <v>Suszarka do próbówek z tacką do ociekania. Końcówki prętów zabezpieczone gumkami. Wymiary orientacyjne: Wysokość ok 45cm, Szerokość: ok35cm, Głębokość: ok15cm</v>
      </c>
      <c r="D11" s="43">
        <v>6</v>
      </c>
      <c r="E11" s="15">
        <f>zbiorówka!E11</f>
        <v>0</v>
      </c>
      <c r="F11" s="15">
        <f t="shared" si="0"/>
        <v>0</v>
      </c>
      <c r="G11" s="36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51">
      <c r="A12" s="13">
        <v>8</v>
      </c>
      <c r="B12" s="17" t="str">
        <f>zbiorówka!B12</f>
        <v>Taca do przenoszenia próbówek i odczynników</v>
      </c>
      <c r="C12" s="17" t="str">
        <f>zbiorówka!C12</f>
        <v>Plastikowy pojemnik z uchwytami, po bokach otwory na probówki:  6 otworówxok.20Mm, 8otworówxok.16Mm, 8otworówxok.8Mm Wymiary pojemnika ok.: 30x10x20cm</v>
      </c>
      <c r="D12" s="43">
        <v>6</v>
      </c>
      <c r="E12" s="15">
        <f>zbiorówka!E12</f>
        <v>0</v>
      </c>
      <c r="F12" s="15">
        <f t="shared" si="0"/>
        <v>0</v>
      </c>
      <c r="G12" s="36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25.5">
      <c r="A13" s="13">
        <v>9</v>
      </c>
      <c r="B13" s="17" t="str">
        <f>zbiorówka!B13</f>
        <v>Termometr -10 do 110 C</v>
      </c>
      <c r="C13" s="17" t="str">
        <f>zbiorówka!C13</f>
        <v>Termometr alkoholowy. Zakres pomiaru od -10 do 110 0C.</v>
      </c>
      <c r="D13" s="43">
        <v>6</v>
      </c>
      <c r="E13" s="15">
        <f>zbiorówka!E13</f>
        <v>0</v>
      </c>
      <c r="F13" s="15">
        <f t="shared" si="0"/>
        <v>0</v>
      </c>
      <c r="G13" s="36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>Palnik spirytusowy</v>
      </c>
      <c r="C14" s="17" t="str">
        <f>zbiorówka!C14</f>
        <v xml:space="preserve">Palnik alkoholowy, spirytusowy. Pojemność 100ml.  </v>
      </c>
      <c r="D14" s="43">
        <v>6</v>
      </c>
      <c r="E14" s="15">
        <f>zbiorówka!E14</f>
        <v>0</v>
      </c>
      <c r="F14" s="15">
        <f t="shared" si="0"/>
        <v>0</v>
      </c>
      <c r="G14" s="36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51">
      <c r="A15" s="13">
        <v>11</v>
      </c>
      <c r="B15" s="17" t="str">
        <f>zbiorówka!B15</f>
        <v>Szkolny model atomu</v>
      </c>
      <c r="C15" s="17" t="str">
        <f>zbiorówka!C15</f>
        <v>Model atomu wg Bohra- skład zestawu wchodzą: ·-pudełko: pokrywka i podstawa -  z oznaczonymi powłokami elektronowymi
- 90 krążków 30 oznaczonych "+", 30 "-" i 30 gładkich
-instrukcja wraz z ćwiczeniami</v>
      </c>
      <c r="D15" s="43">
        <v>10</v>
      </c>
      <c r="E15" s="15">
        <f>zbiorówka!E15</f>
        <v>0</v>
      </c>
      <c r="F15" s="15">
        <f t="shared" si="0"/>
        <v>0</v>
      </c>
      <c r="G15" s="36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25.5">
      <c r="A16" s="13">
        <v>12</v>
      </c>
      <c r="B16" s="17" t="str">
        <f>zbiorówka!B16</f>
        <v>Model atomu 3D</v>
      </c>
      <c r="C16" s="17" t="str">
        <f>zbiorówka!C16</f>
        <v>Trójwymiarowy model przekroju atomu, z orbitami elektronowe w postaci chmur elektronów. Wymiary: Średnica atomu: ok 30cm Wysokość modelu: ok 40cm</v>
      </c>
      <c r="D16" s="43">
        <v>1</v>
      </c>
      <c r="E16" s="15">
        <f>zbiorówka!E16</f>
        <v>0</v>
      </c>
      <c r="F16" s="15">
        <f t="shared" si="0"/>
        <v>0</v>
      </c>
      <c r="G16" s="36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Model fullerenu C60</v>
      </c>
      <c r="C17" s="17" t="str">
        <f>zbiorówka!C17</f>
        <v xml:space="preserve">Model cząsteczki fullerenu C60 -  wymiar min 25 cm </v>
      </c>
      <c r="D17" s="43">
        <v>1</v>
      </c>
      <c r="E17" s="15">
        <f>zbiorówka!E17</f>
        <v>0</v>
      </c>
      <c r="F17" s="15">
        <f t="shared" si="0"/>
        <v>0</v>
      </c>
      <c r="G17" s="36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>
      <c r="A18" s="13">
        <v>14</v>
      </c>
      <c r="B18" s="17" t="str">
        <f>zbiorówka!B18</f>
        <v>Model grafitu</v>
      </c>
      <c r="C18" s="17" t="str">
        <f>zbiorówka!C18</f>
        <v>Model przedstawiający strukturę  grafitu (min. 3 warstwy)</v>
      </c>
      <c r="D18" s="43">
        <v>1</v>
      </c>
      <c r="E18" s="15">
        <f>zbiorówka!E18</f>
        <v>0</v>
      </c>
      <c r="F18" s="15">
        <f t="shared" si="0"/>
        <v>0</v>
      </c>
      <c r="G18" s="36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Model chlorku-sodu</v>
      </c>
      <c r="C19" s="17" t="str">
        <f>zbiorówka!C19</f>
        <v>Model przedstawiający strukturę krystaliczną NaCl - jony chloru i sodu w różnych kolorach</v>
      </c>
      <c r="D19" s="43">
        <v>1</v>
      </c>
      <c r="E19" s="15">
        <f>zbiorówka!E19</f>
        <v>0</v>
      </c>
      <c r="F19" s="15">
        <f t="shared" si="0"/>
        <v>0</v>
      </c>
      <c r="G19" s="36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38.25">
      <c r="A20" s="13">
        <v>16</v>
      </c>
      <c r="B20" s="17" t="str">
        <f>zbiorówka!B20</f>
        <v>Model kryształu diamentu</v>
      </c>
      <c r="C20" s="17" t="str">
        <f>zbiorówka!C20</f>
        <v>Model przedstawiający strukturę krystaliczną diamentu.</v>
      </c>
      <c r="D20" s="43">
        <v>1</v>
      </c>
      <c r="E20" s="15">
        <f>zbiorówka!E20</f>
        <v>0</v>
      </c>
      <c r="F20" s="15">
        <f t="shared" si="0"/>
        <v>0</v>
      </c>
      <c r="G20" s="36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Modele atomów - zestaw podstawowy</v>
      </c>
      <c r="C21" s="17" t="str">
        <f>zbiorówka!C21</f>
        <v>Zestaw kulek  i łączników z tworzywa sztucznego, pozwalających na budowę modeli atomów. W zestawie min. 75 różnego rodzaju kulek oraz ok.35 łączników (min 110 elementów). Całość zapakowana w pojemnik.</v>
      </c>
      <c r="D21" s="43">
        <v>10</v>
      </c>
      <c r="E21" s="15">
        <f>zbiorówka!E21</f>
        <v>0</v>
      </c>
      <c r="F21" s="15">
        <f t="shared" si="0"/>
        <v>0</v>
      </c>
      <c r="G21" s="36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Modele atomów - zestaw poszerzony</v>
      </c>
      <c r="C22" s="17" t="str">
        <f>zbiorówka!C22</f>
        <v>Zestaw kulek  i łączników z tworzywa sztucznego, pozwalających na budowę modeli atomów. W zestawie min. 350 różnych kulek oraz 180 łączników  - łącznie min 530 elementów. Całość zapakowana w pojemnik.</v>
      </c>
      <c r="D22" s="43">
        <v>0</v>
      </c>
      <c r="E22" s="15">
        <f>zbiorówka!E22</f>
        <v>0</v>
      </c>
      <c r="F22" s="15">
        <f t="shared" si="0"/>
        <v>0</v>
      </c>
      <c r="G22" s="36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89.25">
      <c r="A23" s="13">
        <v>19</v>
      </c>
      <c r="B23" s="17" t="str">
        <f>zbiorówka!B23</f>
        <v>Zestaw odczynników i chemikaliów do nauki chemii w szkołach ponadgimnazjalnych</v>
      </c>
      <c r="C23" s="17" t="str">
        <f>zbiorówka!C23</f>
        <v>Zestaw odczynników, wskaźników, chemikaliów, substancji - do nauki chemii zgodnie z podstawą programową szkoły ponadpodstawowej. Minimum 80 pozycji.</v>
      </c>
      <c r="D23" s="43">
        <v>1</v>
      </c>
      <c r="E23" s="15">
        <f>zbiorówka!E23</f>
        <v>0</v>
      </c>
      <c r="F23" s="15">
        <f t="shared" si="0"/>
        <v>0</v>
      </c>
      <c r="G23" s="36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51">
      <c r="A24" s="13">
        <v>20</v>
      </c>
      <c r="B24" s="17" t="str">
        <f>zbiorówka!B24</f>
        <v>Paski wskaźnikowe (komplet 100szt)</v>
      </c>
      <c r="C24" s="17" t="str">
        <f>zbiorówka!C24</f>
        <v>Papierki wskaźnikowe,  do oznaczania pH (czułość 1,0 pH) w opakowaniu po 100 sztuk.</v>
      </c>
      <c r="D24" s="43">
        <v>1</v>
      </c>
      <c r="E24" s="15">
        <f>zbiorówka!E24</f>
        <v>0</v>
      </c>
      <c r="F24" s="15">
        <f t="shared" si="0"/>
        <v>0</v>
      </c>
      <c r="G24" s="36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102">
      <c r="A25" s="13">
        <v>21</v>
      </c>
      <c r="B25" s="17" t="str">
        <f>zbiorówka!B25</f>
        <v>Statyw laboratoryjny szkolny z wyposażeniem</v>
      </c>
      <c r="C25" s="17" t="str">
        <f>zbiorówka!C25</f>
        <v>W skład zestawu wchodzą: ·- statyw - metalowa podstawa z prętem
- łącznik krzyżowy 5szt.
- łapa do kolb duża
- łapa do kolb mała
-łapa do biuret podwójna
-łapa do chłodnic
-pierścień zamknięty o średnicy ok 9 cm
-pierścień otwarty o średnicy  ok 6 cm</v>
      </c>
      <c r="D25" s="43">
        <v>6</v>
      </c>
      <c r="E25" s="15">
        <f>zbiorówka!E25</f>
        <v>0</v>
      </c>
      <c r="F25" s="15">
        <f t="shared" si="0"/>
        <v>0</v>
      </c>
      <c r="G25" s="36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Statyw demonstracyjny</v>
      </c>
      <c r="C26" s="17" t="str">
        <f>zbiorówka!C26</f>
        <v>W skład zestawu wchodzą: ·- statyw - metalowa podstawa z prętem
- łącznik krzyżowy min. 5szt.
- łapy do szkła laboratoryjnego - min. 2 szt
-pierścienie o różnych średnicach - 3 szt</v>
      </c>
      <c r="D26" s="43">
        <v>1</v>
      </c>
      <c r="E26" s="15">
        <f>zbiorówka!E26</f>
        <v>0</v>
      </c>
      <c r="F26" s="15">
        <f t="shared" si="0"/>
        <v>0</v>
      </c>
      <c r="G26" s="36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76.5">
      <c r="A27" s="13">
        <v>23</v>
      </c>
      <c r="B27" s="17" t="str">
        <f>zbiorówka!B27</f>
        <v>Układ okresowy pierwiastków chemicznych - część chemiczna</v>
      </c>
      <c r="C27" s="17" t="str">
        <f>zbiorówka!C27</f>
        <v>Plansza dydaktyczna jednostronna w formacie min 200cm x 140 cm prezentująca część chemiczną układu okresowego pierwiastków.</v>
      </c>
      <c r="D27" s="43">
        <v>1</v>
      </c>
      <c r="E27" s="15">
        <f>zbiorówka!E27</f>
        <v>0</v>
      </c>
      <c r="F27" s="15">
        <f t="shared" si="0"/>
        <v>0</v>
      </c>
      <c r="G27" s="36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Tabela rozpuszczalności (wym. Ok. 100x70 cm)</v>
      </c>
      <c r="C28" s="17" t="str">
        <f>zbiorówka!C28</f>
        <v>Plansza dydaktyczna w formacie min 100x70 cm) cm, foliowana, oprawiona, z możliwością zawieszania</v>
      </c>
      <c r="D28" s="43">
        <v>1</v>
      </c>
      <c r="E28" s="15">
        <f>zbiorówka!E28</f>
        <v>0</v>
      </c>
      <c r="F28" s="15">
        <f t="shared" si="0"/>
        <v>0</v>
      </c>
      <c r="G28" s="36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127.5">
      <c r="A29" s="13">
        <v>25</v>
      </c>
      <c r="B29" s="17" t="str">
        <f>zbiorówka!B29</f>
        <v>Komplet plansz do chemii</v>
      </c>
      <c r="C29" s="17" t="s">
        <v>97</v>
      </c>
      <c r="D29" s="43">
        <v>1</v>
      </c>
      <c r="E29" s="15">
        <f>zbiorówka!E29</f>
        <v>0</v>
      </c>
      <c r="F29" s="15">
        <f t="shared" si="0"/>
        <v>0</v>
      </c>
      <c r="G29" s="36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38.25">
      <c r="A30" s="13">
        <v>26</v>
      </c>
      <c r="B30" s="17" t="str">
        <f>zbiorówka!B30</f>
        <v>Waga szkolna elektroniczna 500g/0.1g</v>
      </c>
      <c r="C30" s="17" t="str">
        <f>zbiorówka!C30</f>
        <v xml:space="preserve">Wyświetlacz cyfrowy, Zasilanie: bateryjne, Maksymalne obciążenie 500g, Dokładność 0.1G, </v>
      </c>
      <c r="D30" s="43">
        <v>3</v>
      </c>
      <c r="E30" s="15">
        <f>zbiorówka!E30</f>
        <v>0</v>
      </c>
      <c r="F30" s="15">
        <f t="shared" si="0"/>
        <v>0</v>
      </c>
      <c r="G30" s="36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Waga szalkowa laboratoryjna szkolna 500g</v>
      </c>
      <c r="C31" s="17" t="str">
        <f>zbiorówka!C31</f>
        <v>Waga szalkowa laboratoryjna. Zestaw zawiera ok.20 odważników od 10 mg do 200 g. Udźwig: 500g. Podziałka: 20mg</v>
      </c>
      <c r="D31" s="43">
        <v>2</v>
      </c>
      <c r="E31" s="15">
        <f>zbiorówka!E31</f>
        <v>0</v>
      </c>
      <c r="F31" s="15">
        <f t="shared" si="0"/>
        <v>0</v>
      </c>
      <c r="G31" s="36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38.25">
      <c r="A32" s="13">
        <v>28</v>
      </c>
      <c r="B32" s="17" t="str">
        <f>zbiorówka!B32</f>
        <v xml:space="preserve">Zasilacz laboratoryjny prądu stałego </v>
      </c>
      <c r="C32" s="17" t="str">
        <f>zbiorówka!C32</f>
        <v>Zasilacz laboratoryjny prądu stałego, z płynną regulacją. Wskaźniki  cyfrowe 2xLCD niezależne. Specyfikacja techniczna: Napięcie wyjściowe: 0-30V, Prąd wyjściowy (max): 5A.</v>
      </c>
      <c r="D32" s="43">
        <v>1</v>
      </c>
      <c r="E32" s="15">
        <f>zbiorówka!E32</f>
        <v>0</v>
      </c>
      <c r="F32" s="15">
        <f t="shared" si="0"/>
        <v>0</v>
      </c>
      <c r="G32" s="36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 s="1" customFormat="1" ht="25.5">
      <c r="A33" s="13">
        <v>29</v>
      </c>
      <c r="B33" s="17" t="str">
        <f>zbiorówka!B33</f>
        <v>Okulary ochronne</v>
      </c>
      <c r="C33" s="17" t="str">
        <f>zbiorówka!C33</f>
        <v>Okulary ochronne z otworami wentylacyjnymi</v>
      </c>
      <c r="D33" s="43">
        <v>30</v>
      </c>
      <c r="E33" s="15">
        <f>zbiorówka!E33</f>
        <v>0</v>
      </c>
      <c r="F33" s="15">
        <f t="shared" si="0"/>
        <v>0</v>
      </c>
      <c r="G33" s="36">
        <f>zbiorówka!G33</f>
        <v>0</v>
      </c>
      <c r="H33" s="16">
        <f t="shared" si="1"/>
        <v>0</v>
      </c>
      <c r="I33" s="3">
        <f t="shared" si="2"/>
        <v>0</v>
      </c>
      <c r="J33" s="4">
        <f t="shared" si="3"/>
        <v>0</v>
      </c>
    </row>
    <row r="34" spans="1:10" s="1" customFormat="1" ht="25.5">
      <c r="A34" s="13">
        <v>30</v>
      </c>
      <c r="B34" s="17" t="str">
        <f>zbiorówka!B34</f>
        <v>Fartuchy ochronne</v>
      </c>
      <c r="C34" s="17" t="str">
        <f>zbiorówka!C34</f>
        <v>Fartuch z białego płótna (100% bawełna) z długimi rękawami, trzema kieszeniami, paskiem regulującym obwód oraz zapinane na guziki.</v>
      </c>
      <c r="D34" s="43">
        <v>30</v>
      </c>
      <c r="E34" s="15">
        <f>zbiorówka!E34</f>
        <v>0</v>
      </c>
      <c r="F34" s="15">
        <f t="shared" si="0"/>
        <v>0</v>
      </c>
      <c r="G34" s="36">
        <f>zbiorówka!G34</f>
        <v>0</v>
      </c>
      <c r="H34" s="16">
        <f t="shared" si="1"/>
        <v>0</v>
      </c>
      <c r="I34" s="3">
        <f t="shared" si="2"/>
        <v>0</v>
      </c>
      <c r="J34" s="4">
        <f t="shared" si="3"/>
        <v>0</v>
      </c>
    </row>
    <row r="35" spans="1:10" s="1" customFormat="1" ht="76.5">
      <c r="A35" s="13">
        <v>31</v>
      </c>
      <c r="B35" s="17" t="str">
        <f>zbiorówka!B35</f>
        <v>Apteczka</v>
      </c>
      <c r="C35" s="17" t="str">
        <f>zbiorówka!C35</f>
        <v>Apteczka w  walizce z tworzywa, z systemem mocowania na ścianę. Skład - minimum: opatrunek indywidualny - 1 szt., opaska dz. 4 x 5 - 4 szt., opaska dz. 4 x 10 - 4 szt., opaska 4 x 15 - 1 szt, chusta trójkątna - 2 szt., wata 50g - 1 op., plaster z gazą 1m x 6cm, kompres 5 x 5 - 1 szt., kompres 7 x 7 - 1 szt., kompres 9 x 9 - 1 szt., nożyczki - 1 szt., rękawice gumowe - 4 szt., ustnik do sztucznego oddychania - 1 szt., koc termoizolacyjny - 1 szt., opaska elastyczna - 1 szt., poloplast - 1 szt., zestaw do płukania oka, gaza opatrunkowa, instrukcja pierwszej pomocy.  Skład zgodny z normą DIN 13157 PLUS</v>
      </c>
      <c r="D35" s="43">
        <v>1</v>
      </c>
      <c r="E35" s="15">
        <f>zbiorówka!E35</f>
        <v>0</v>
      </c>
      <c r="F35" s="15">
        <f t="shared" si="0"/>
        <v>0</v>
      </c>
      <c r="G35" s="36">
        <f>zbiorówka!G35</f>
        <v>0</v>
      </c>
      <c r="H35" s="16">
        <f t="shared" si="1"/>
        <v>0</v>
      </c>
      <c r="I35" s="3">
        <f t="shared" si="2"/>
        <v>0</v>
      </c>
      <c r="J35" s="4">
        <f t="shared" si="3"/>
        <v>0</v>
      </c>
    </row>
    <row r="36" spans="1:10" s="1" customFormat="1" ht="25.5">
      <c r="A36" s="13">
        <v>32</v>
      </c>
      <c r="B36" s="17" t="str">
        <f>zbiorówka!B36</f>
        <v>Rękawiczki lateksowe</v>
      </c>
      <c r="C36" s="17" t="str">
        <f>zbiorówka!C36</f>
        <v>Rękawice laboratoryjne, cienkie, elastyczne. 100 szt. w opakowaniu</v>
      </c>
      <c r="D36" s="43">
        <v>100</v>
      </c>
      <c r="E36" s="15">
        <f>zbiorówka!E36</f>
        <v>0</v>
      </c>
      <c r="F36" s="15">
        <f t="shared" si="0"/>
        <v>0</v>
      </c>
      <c r="G36" s="36">
        <f>zbiorówka!G36</f>
        <v>0</v>
      </c>
      <c r="H36" s="16">
        <f t="shared" si="1"/>
        <v>0</v>
      </c>
      <c r="I36" s="3">
        <f t="shared" si="2"/>
        <v>0</v>
      </c>
      <c r="J36" s="4">
        <f t="shared" si="3"/>
        <v>0</v>
      </c>
    </row>
    <row r="37" spans="1:10" s="1" customFormat="1" ht="38.25">
      <c r="A37" s="13">
        <v>33</v>
      </c>
      <c r="B37" s="17" t="str">
        <f>zbiorówka!B37</f>
        <v>Rękawice do gorących przedmiotów</v>
      </c>
      <c r="C37" s="17" t="str">
        <f>zbiorówka!C37</f>
        <v>Rękawice termiczne wykonane z grubej bawełny frotte, ciepło kontaktowe do 250° C</v>
      </c>
      <c r="D37" s="43">
        <v>10</v>
      </c>
      <c r="E37" s="15">
        <f>zbiorówka!E37</f>
        <v>0</v>
      </c>
      <c r="F37" s="15">
        <f t="shared" si="0"/>
        <v>0</v>
      </c>
      <c r="G37" s="36">
        <f>zbiorówka!G37</f>
        <v>0</v>
      </c>
      <c r="H37" s="16">
        <f t="shared" si="1"/>
        <v>0</v>
      </c>
      <c r="I37" s="3">
        <f t="shared" si="2"/>
        <v>0</v>
      </c>
      <c r="J37" s="4">
        <f t="shared" si="3"/>
        <v>0</v>
      </c>
    </row>
    <row r="38" spans="1:10" s="1" customFormat="1">
      <c r="A38" s="13">
        <v>34</v>
      </c>
      <c r="B38" s="17" t="str">
        <f>zbiorówka!B38</f>
        <v>Parafilm</v>
      </c>
      <c r="C38" s="17" t="str">
        <f>zbiorówka!C38</f>
        <v>Parafilm  do uszczelniania szkła i plastików laboratoryjnych  Szerokość rolki: ok.50 mm Długość rolki: min 75 m</v>
      </c>
      <c r="D38" s="43">
        <v>1</v>
      </c>
      <c r="E38" s="15">
        <f>zbiorówka!E38</f>
        <v>0</v>
      </c>
      <c r="F38" s="15">
        <f t="shared" si="0"/>
        <v>0</v>
      </c>
      <c r="G38" s="36">
        <f>zbiorówka!G38</f>
        <v>0</v>
      </c>
      <c r="H38" s="16">
        <f t="shared" si="1"/>
        <v>0</v>
      </c>
      <c r="I38" s="3">
        <f t="shared" si="2"/>
        <v>0</v>
      </c>
      <c r="J38" s="4">
        <f t="shared" si="3"/>
        <v>0</v>
      </c>
    </row>
    <row r="39" spans="1:10" s="1" customFormat="1" ht="38.25">
      <c r="A39" s="13">
        <v>35</v>
      </c>
      <c r="B39" s="17" t="str">
        <f>zbiorówka!B39</f>
        <v xml:space="preserve">Mata z włókniny chłonnej </v>
      </c>
      <c r="C39" s="17" t="str">
        <f>zbiorówka!C39</f>
        <v>Mata z włókniny chłonnej, absorbująca chemikalia (uniwersalna), wymiar ok.40 cmx50 min 100mat w opakowaniu</v>
      </c>
      <c r="D39" s="43">
        <v>1</v>
      </c>
      <c r="E39" s="15">
        <f>zbiorówka!E39</f>
        <v>0</v>
      </c>
      <c r="F39" s="15">
        <f t="shared" si="0"/>
        <v>0</v>
      </c>
      <c r="G39" s="36">
        <f>zbiorówka!G39</f>
        <v>0</v>
      </c>
      <c r="H39" s="16">
        <f t="shared" si="1"/>
        <v>0</v>
      </c>
      <c r="I39" s="3">
        <f t="shared" si="2"/>
        <v>0</v>
      </c>
      <c r="J39" s="4">
        <f t="shared" si="3"/>
        <v>0</v>
      </c>
    </row>
    <row r="40" spans="1:10" s="1" customFormat="1" ht="51">
      <c r="A40" s="13">
        <v>36</v>
      </c>
      <c r="B40" s="17" t="str">
        <f>zbiorówka!B40</f>
        <v>Palnik Bunsena (z wkładami wymiennymi)</v>
      </c>
      <c r="C40" s="17" t="str">
        <f>zbiorówka!C40</f>
        <v>W zestawie: ·Palnik laboratoryjny
Kartusz gazowy
Dane techniczne: ·Temperatura płomienia 1700oC
Kartusz 230g / 410 ml30% propan, 70% butan</v>
      </c>
      <c r="D40" s="43">
        <v>6</v>
      </c>
      <c r="E40" s="15">
        <f>zbiorówka!E40</f>
        <v>0</v>
      </c>
      <c r="F40" s="15">
        <f t="shared" si="0"/>
        <v>0</v>
      </c>
      <c r="G40" s="36">
        <f>zbiorówka!G40</f>
        <v>0</v>
      </c>
      <c r="H40" s="16">
        <f t="shared" si="1"/>
        <v>0</v>
      </c>
      <c r="I40" s="3">
        <f t="shared" si="2"/>
        <v>0</v>
      </c>
      <c r="J40" s="4">
        <f t="shared" si="3"/>
        <v>0</v>
      </c>
    </row>
    <row r="41" spans="1:10" s="1" customFormat="1">
      <c r="A41" s="13">
        <v>37</v>
      </c>
      <c r="B41" s="17" t="str">
        <f>zbiorówka!B41</f>
        <v>Czasza grzejna</v>
      </c>
      <c r="C41" s="17" t="str">
        <f>zbiorówka!C41</f>
        <v>Elektryczny płaszcz grzewczy z regulacją mocy, do max 4500C</v>
      </c>
      <c r="D41" s="43">
        <v>2</v>
      </c>
      <c r="E41" s="15">
        <f>zbiorówka!E41</f>
        <v>0</v>
      </c>
      <c r="F41" s="15">
        <f t="shared" si="0"/>
        <v>0</v>
      </c>
      <c r="G41" s="36">
        <f>zbiorówka!G41</f>
        <v>0</v>
      </c>
      <c r="H41" s="16">
        <f t="shared" si="1"/>
        <v>0</v>
      </c>
      <c r="I41" s="3">
        <f t="shared" si="2"/>
        <v>0</v>
      </c>
      <c r="J41" s="4">
        <f t="shared" si="3"/>
        <v>0</v>
      </c>
    </row>
    <row r="42" spans="1:10" s="1" customFormat="1" ht="64.5" thickBot="1">
      <c r="A42" s="28">
        <v>38</v>
      </c>
      <c r="B42" s="29" t="str">
        <f>zbiorówka!B42</f>
        <v>Butla z kranikiem do wody destylowanej (10l)</v>
      </c>
      <c r="C42" s="29" t="str">
        <f>zbiorówka!C42</f>
        <v>Butla do wody destylowanej z kranem, pojemność 10l, z tworzywa, szyja gwintowana z nakrętką, uchwyt do przenoszenia</v>
      </c>
      <c r="D42" s="43">
        <v>1</v>
      </c>
      <c r="E42" s="37">
        <f>zbiorówka!E42</f>
        <v>0</v>
      </c>
      <c r="F42" s="37">
        <f t="shared" si="0"/>
        <v>0</v>
      </c>
      <c r="G42" s="40">
        <f>zbiorówka!G42</f>
        <v>0</v>
      </c>
      <c r="H42" s="33">
        <f t="shared" si="1"/>
        <v>0</v>
      </c>
      <c r="I42" s="31">
        <f t="shared" si="2"/>
        <v>0</v>
      </c>
      <c r="J42" s="34">
        <f t="shared" si="3"/>
        <v>0</v>
      </c>
    </row>
    <row r="43" spans="1:10">
      <c r="F43" s="18">
        <f>SUM(F5:F42)</f>
        <v>0</v>
      </c>
      <c r="H43" s="18">
        <f>SUM(H5:H42)</f>
        <v>0</v>
      </c>
      <c r="J43" s="18">
        <f>SUM(J5:J42)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pane ySplit="4" topLeftCell="A26" activePane="bottomLeft" state="frozen"/>
      <selection activeCell="C29" sqref="C29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46" t="s">
        <v>9</v>
      </c>
      <c r="D1" s="46"/>
      <c r="E1" s="46"/>
      <c r="F1" s="46"/>
      <c r="G1" s="46"/>
      <c r="H1" s="46"/>
      <c r="I1" s="46"/>
    </row>
    <row r="2" spans="1:10" s="8" customFormat="1" ht="15">
      <c r="A2" s="9"/>
      <c r="B2" s="10"/>
      <c r="C2" s="49" t="s">
        <v>90</v>
      </c>
      <c r="D2" s="49"/>
      <c r="E2" s="49"/>
      <c r="F2" s="49"/>
      <c r="G2" s="49"/>
      <c r="H2" s="49"/>
      <c r="I2" s="49"/>
    </row>
    <row r="3" spans="1:10" s="8" customFormat="1" ht="15.75" thickBot="1">
      <c r="A3" s="9"/>
      <c r="B3" s="10"/>
      <c r="C3" s="19"/>
      <c r="D3" s="48"/>
      <c r="E3" s="48"/>
      <c r="F3" s="48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Chemia - Zestaw do doświadczeń chemicznych</v>
      </c>
      <c r="C5" s="17" t="str">
        <f>zbiorówka!C5</f>
        <v>Zestaw szkła i sprzętu laboratoryjnego dla grupy 2-4 osób do doświadczeń z chemii dostosowany do wykonania doświadczeń odpowiadających podstawie programowej dla szkół ponadpodstawowych. Zestaw w opakowaniu przenośnym, wyłożony gąbką.</v>
      </c>
      <c r="D5" s="45">
        <v>6</v>
      </c>
      <c r="E5" s="15">
        <f>zbiorówka!E5</f>
        <v>0</v>
      </c>
      <c r="F5" s="15">
        <f>E5*D5</f>
        <v>0</v>
      </c>
      <c r="G5" s="36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165.75">
      <c r="A6" s="13">
        <v>2</v>
      </c>
      <c r="B6" s="17" t="str">
        <f>zbiorówka!B6</f>
        <v>Zestaw szkła laboratoryjnego</v>
      </c>
      <c r="C6" s="17" t="str">
        <f>zbiorówka!C6</f>
        <v>Komplet szkła laboratoryjnego(zalecane szkło borokrzemianowe), wyposażenie pracowni w szkole ponadpodstawowej, zgodny z podstawą programową  - w zestawie (przykładowo): 1. Chłodnica Liebiga - 1 szt. 2. Kolba destylacyjna 100 ml - 1 szt. 3. Kolba płaskodenna 250 ml - 1 szt. 4. Kolba stożkowa 200 ml - 2 szt. 5. Krystalizator z wlewem - 2 szt. 6. Lejek szklany  - 1 szt. 7. Moździerz porcelanowy  z tłuczkiem - 1 szt. 8. Parownica porcelanowa  - 1 szt. 9. Pipeta miarowa 5 ml - 1 szt. 10. Cylinder miarowy 100 ml - 1 szt.  250 ml - 1 szt.11. Łyżeczka polistyrenowa - 1 szt. 12. Pręcik szklany - 3 szt.
13. Kolba kulista 100 ml - 1 szt. 14. Probówki min 2 rozmiary ok 20 szt.. 15. Stojak do probówek - 1 szt. 16. Szczoteczka do probówek - 1 szt. 17. Szalki Petriego - 2 szt. 18. Szczypce drewniane do probówek - 2 szt. 19. Rurki szklane - zestaw (ok.15sztuk)  rurek o różnych przekrojach i długościach, proste, zgięte - różne kąty, dwukrotnie zgięte, kapilarne 20. Rurka gumowa- 1 szt.
21. Korki gumowe różne min. 10 szt 22. Szkiełko zegarkowe - 4 szt. 23. Zlewka: 250 ml - 1 szt. niska; 100 ml - 1 szt.; wysoka 250 ml - 1 szt.24. Tryskawka - 1 szt. 25. Termometr  0 - 200 st. C - 1 szt.26. Butla laboratoryjna 100 ml - 2 szt.27. Probówka z tubusem  - 1 szt.28. Rozdzielacz cylindryczny 50 ml - 1 szt.</v>
      </c>
      <c r="D6" s="45">
        <v>6</v>
      </c>
      <c r="E6" s="15">
        <f>zbiorówka!E6</f>
        <v>0</v>
      </c>
      <c r="F6" s="15">
        <f t="shared" ref="F6:F42" si="0">E6*D6</f>
        <v>0</v>
      </c>
      <c r="G6" s="36">
        <f>zbiorówka!G6</f>
        <v>0</v>
      </c>
      <c r="H6" s="16">
        <f t="shared" ref="H6:H42" si="1">J6-F6</f>
        <v>0</v>
      </c>
      <c r="I6" s="3">
        <f t="shared" ref="I6:I42" si="2">E6*G6%+E6</f>
        <v>0</v>
      </c>
      <c r="J6" s="4">
        <f t="shared" ref="J6:J42" si="3">I6*D6</f>
        <v>0</v>
      </c>
    </row>
    <row r="7" spans="1:10" s="1" customFormat="1" ht="51">
      <c r="A7" s="13">
        <v>3</v>
      </c>
      <c r="B7" s="17" t="str">
        <f>zbiorówka!B7</f>
        <v>Elektrochemia - Zestaw do ćwiczeń z elektrochemii</v>
      </c>
      <c r="C7" s="17" t="str">
        <f>zbiorówka!C7</f>
        <v xml:space="preserve"> Zestaw do  przeprowadzenie badań: przewodnictwa wody i wodnych roztworów elektrolitów, wpływu temperatury na przewodnictwo, oporu elektrolitów w zależności od powierzchni elektrod i ich odległości, elektrolizy soli miedzi, ogniw, polaryzacji elektrod. Zestaw odpowiada realizacji podstawy programowej szkół ponadpodstawowych.</v>
      </c>
      <c r="D7" s="45">
        <v>3</v>
      </c>
      <c r="E7" s="15">
        <f>zbiorówka!E7</f>
        <v>0</v>
      </c>
      <c r="F7" s="15">
        <f t="shared" si="0"/>
        <v>0</v>
      </c>
      <c r="G7" s="36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38.25">
      <c r="A8" s="13">
        <v>4</v>
      </c>
      <c r="B8" s="17" t="str">
        <f>zbiorówka!B8</f>
        <v>Przyrząd do elektrolizy</v>
      </c>
      <c r="C8" s="17" t="str">
        <f>zbiorówka!C8</f>
        <v>Przyrząd do elektrolizy w postaci dwóch elektrod osadzonych na
wyprofilowanych ramionach przewodzących umieszczonych na wspornikach w pojemniku plastikowym, w dole pojemnika  gniazda przewodów bananowych</v>
      </c>
      <c r="D8" s="45">
        <v>1</v>
      </c>
      <c r="E8" s="15">
        <f>zbiorówka!E8</f>
        <v>0</v>
      </c>
      <c r="F8" s="15">
        <f t="shared" si="0"/>
        <v>0</v>
      </c>
      <c r="G8" s="36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25.5">
      <c r="A9" s="13">
        <v>5</v>
      </c>
      <c r="B9" s="17" t="str">
        <f>zbiorówka!B9</f>
        <v>Próbki paliw - rodzaje paliw</v>
      </c>
      <c r="C9" s="17" t="str">
        <f>zbiorówka!C9</f>
        <v>Zestaw  12 próbek paliw zapakowanych w walizkę/gablotkę z opisem paliw</v>
      </c>
      <c r="D9" s="45">
        <v>1</v>
      </c>
      <c r="E9" s="15">
        <f>zbiorówka!E9</f>
        <v>0</v>
      </c>
      <c r="F9" s="15">
        <f t="shared" si="0"/>
        <v>0</v>
      </c>
      <c r="G9" s="36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25.5">
      <c r="A10" s="13">
        <v>6</v>
      </c>
      <c r="B10" s="17" t="str">
        <f>zbiorówka!B10</f>
        <v>Metale i ich stopy</v>
      </c>
      <c r="C10" s="17" t="str">
        <f>zbiorówka!C10</f>
        <v>Zestaw min. 12 płytek z różnych metali i ich stopów,  z ich  oznaczeniami/nazwami. Płytki w opakowaniu - walizka/skrzynka.</v>
      </c>
      <c r="D10" s="45">
        <v>1</v>
      </c>
      <c r="E10" s="15">
        <f>zbiorówka!E10</f>
        <v>0</v>
      </c>
      <c r="F10" s="15">
        <f t="shared" si="0"/>
        <v>0</v>
      </c>
      <c r="G10" s="36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51">
      <c r="A11" s="13">
        <v>7</v>
      </c>
      <c r="B11" s="17" t="str">
        <f>zbiorówka!B11</f>
        <v>Suszarka do próbówek z tacką do ociekania</v>
      </c>
      <c r="C11" s="17" t="str">
        <f>zbiorówka!C11</f>
        <v>Suszarka do próbówek z tacką do ociekania. Końcówki prętów zabezpieczone gumkami. Wymiary orientacyjne: Wysokość ok 45cm, Szerokość: ok35cm, Głębokość: ok15cm</v>
      </c>
      <c r="D11" s="45">
        <v>6</v>
      </c>
      <c r="E11" s="15">
        <f>zbiorówka!E11</f>
        <v>0</v>
      </c>
      <c r="F11" s="15">
        <f t="shared" si="0"/>
        <v>0</v>
      </c>
      <c r="G11" s="36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51">
      <c r="A12" s="13">
        <v>8</v>
      </c>
      <c r="B12" s="17" t="str">
        <f>zbiorówka!B12</f>
        <v>Taca do przenoszenia próbówek i odczynników</v>
      </c>
      <c r="C12" s="17" t="str">
        <f>zbiorówka!C12</f>
        <v>Plastikowy pojemnik z uchwytami, po bokach otwory na probówki:  6 otworówxok.20Mm, 8otworówxok.16Mm, 8otworówxok.8Mm Wymiary pojemnika ok.: 30x10x20cm</v>
      </c>
      <c r="D12" s="45">
        <v>6</v>
      </c>
      <c r="E12" s="15">
        <f>zbiorówka!E12</f>
        <v>0</v>
      </c>
      <c r="F12" s="15">
        <f t="shared" si="0"/>
        <v>0</v>
      </c>
      <c r="G12" s="36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25.5">
      <c r="A13" s="13">
        <v>9</v>
      </c>
      <c r="B13" s="17" t="str">
        <f>zbiorówka!B13</f>
        <v>Termometr -10 do 110 C</v>
      </c>
      <c r="C13" s="17" t="str">
        <f>zbiorówka!C13</f>
        <v>Termometr alkoholowy. Zakres pomiaru od -10 do 110 0C.</v>
      </c>
      <c r="D13" s="45">
        <v>6</v>
      </c>
      <c r="E13" s="15">
        <f>zbiorówka!E13</f>
        <v>0</v>
      </c>
      <c r="F13" s="15">
        <f t="shared" si="0"/>
        <v>0</v>
      </c>
      <c r="G13" s="36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>Palnik spirytusowy</v>
      </c>
      <c r="C14" s="17" t="str">
        <f>zbiorówka!C14</f>
        <v xml:space="preserve">Palnik alkoholowy, spirytusowy. Pojemność 100ml.  </v>
      </c>
      <c r="D14" s="45">
        <v>6</v>
      </c>
      <c r="E14" s="15">
        <f>zbiorówka!E14</f>
        <v>0</v>
      </c>
      <c r="F14" s="15">
        <f t="shared" si="0"/>
        <v>0</v>
      </c>
      <c r="G14" s="36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51">
      <c r="A15" s="13">
        <v>11</v>
      </c>
      <c r="B15" s="17" t="str">
        <f>zbiorówka!B15</f>
        <v>Szkolny model atomu</v>
      </c>
      <c r="C15" s="17" t="str">
        <f>zbiorówka!C15</f>
        <v>Model atomu wg Bohra- skład zestawu wchodzą: ·-pudełko: pokrywka i podstawa -  z oznaczonymi powłokami elektronowymi
- 90 krążków 30 oznaczonych "+", 30 "-" i 30 gładkich
-instrukcja wraz z ćwiczeniami</v>
      </c>
      <c r="D15" s="45">
        <v>10</v>
      </c>
      <c r="E15" s="15">
        <f>zbiorówka!E15</f>
        <v>0</v>
      </c>
      <c r="F15" s="15">
        <f t="shared" si="0"/>
        <v>0</v>
      </c>
      <c r="G15" s="36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25.5">
      <c r="A16" s="13">
        <v>12</v>
      </c>
      <c r="B16" s="17" t="str">
        <f>zbiorówka!B16</f>
        <v>Model atomu 3D</v>
      </c>
      <c r="C16" s="17" t="str">
        <f>zbiorówka!C16</f>
        <v>Trójwymiarowy model przekroju atomu, z orbitami elektronowe w postaci chmur elektronów. Wymiary: Średnica atomu: ok 30cm Wysokość modelu: ok 40cm</v>
      </c>
      <c r="D16" s="45">
        <v>1</v>
      </c>
      <c r="E16" s="15">
        <f>zbiorówka!E16</f>
        <v>0</v>
      </c>
      <c r="F16" s="15">
        <f t="shared" si="0"/>
        <v>0</v>
      </c>
      <c r="G16" s="36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Model fullerenu C60</v>
      </c>
      <c r="C17" s="17" t="str">
        <f>zbiorówka!C17</f>
        <v xml:space="preserve">Model cząsteczki fullerenu C60 -  wymiar min 25 cm </v>
      </c>
      <c r="D17" s="45">
        <v>1</v>
      </c>
      <c r="E17" s="15">
        <f>zbiorówka!E17</f>
        <v>0</v>
      </c>
      <c r="F17" s="15">
        <f t="shared" si="0"/>
        <v>0</v>
      </c>
      <c r="G17" s="36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>
      <c r="A18" s="13">
        <v>14</v>
      </c>
      <c r="B18" s="17" t="str">
        <f>zbiorówka!B18</f>
        <v>Model grafitu</v>
      </c>
      <c r="C18" s="17" t="str">
        <f>zbiorówka!C18</f>
        <v>Model przedstawiający strukturę  grafitu (min. 3 warstwy)</v>
      </c>
      <c r="D18" s="45">
        <v>1</v>
      </c>
      <c r="E18" s="15">
        <f>zbiorówka!E18</f>
        <v>0</v>
      </c>
      <c r="F18" s="15">
        <f t="shared" si="0"/>
        <v>0</v>
      </c>
      <c r="G18" s="36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Model chlorku-sodu</v>
      </c>
      <c r="C19" s="17" t="str">
        <f>zbiorówka!C19</f>
        <v>Model przedstawiający strukturę krystaliczną NaCl - jony chloru i sodu w różnych kolorach</v>
      </c>
      <c r="D19" s="45">
        <v>1</v>
      </c>
      <c r="E19" s="15">
        <f>zbiorówka!E19</f>
        <v>0</v>
      </c>
      <c r="F19" s="15">
        <f t="shared" si="0"/>
        <v>0</v>
      </c>
      <c r="G19" s="36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38.25">
      <c r="A20" s="13">
        <v>16</v>
      </c>
      <c r="B20" s="17" t="str">
        <f>zbiorówka!B20</f>
        <v>Model kryształu diamentu</v>
      </c>
      <c r="C20" s="17" t="str">
        <f>zbiorówka!C20</f>
        <v>Model przedstawiający strukturę krystaliczną diamentu.</v>
      </c>
      <c r="D20" s="45">
        <v>1</v>
      </c>
      <c r="E20" s="15">
        <f>zbiorówka!E20</f>
        <v>0</v>
      </c>
      <c r="F20" s="15">
        <f t="shared" si="0"/>
        <v>0</v>
      </c>
      <c r="G20" s="36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Modele atomów - zestaw podstawowy</v>
      </c>
      <c r="C21" s="17" t="str">
        <f>zbiorówka!C21</f>
        <v>Zestaw kulek  i łączników z tworzywa sztucznego, pozwalających na budowę modeli atomów. W zestawie min. 75 różnego rodzaju kulek oraz ok.35 łączników (min 110 elementów). Całość zapakowana w pojemnik.</v>
      </c>
      <c r="D21" s="45">
        <v>10</v>
      </c>
      <c r="E21" s="15">
        <f>zbiorówka!E21</f>
        <v>0</v>
      </c>
      <c r="F21" s="15">
        <f t="shared" si="0"/>
        <v>0</v>
      </c>
      <c r="G21" s="36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Modele atomów - zestaw poszerzony</v>
      </c>
      <c r="C22" s="17" t="str">
        <f>zbiorówka!C22</f>
        <v>Zestaw kulek  i łączników z tworzywa sztucznego, pozwalających na budowę modeli atomów. W zestawie min. 350 różnych kulek oraz 180 łączników  - łącznie min 530 elementów. Całość zapakowana w pojemnik.</v>
      </c>
      <c r="D22" s="45">
        <v>1</v>
      </c>
      <c r="E22" s="15">
        <f>zbiorówka!E22</f>
        <v>0</v>
      </c>
      <c r="F22" s="15">
        <f t="shared" si="0"/>
        <v>0</v>
      </c>
      <c r="G22" s="36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89.25">
      <c r="A23" s="13">
        <v>19</v>
      </c>
      <c r="B23" s="17" t="str">
        <f>zbiorówka!B23</f>
        <v>Zestaw odczynników i chemikaliów do nauki chemii w szkołach ponadgimnazjalnych</v>
      </c>
      <c r="C23" s="17" t="str">
        <f>zbiorówka!C23</f>
        <v>Zestaw odczynników, wskaźników, chemikaliów, substancji - do nauki chemii zgodnie z podstawą programową szkoły ponadpodstawowej. Minimum 80 pozycji.</v>
      </c>
      <c r="D23" s="45">
        <v>1</v>
      </c>
      <c r="E23" s="15">
        <f>zbiorówka!E23</f>
        <v>0</v>
      </c>
      <c r="F23" s="15">
        <f t="shared" si="0"/>
        <v>0</v>
      </c>
      <c r="G23" s="36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51">
      <c r="A24" s="13">
        <v>20</v>
      </c>
      <c r="B24" s="17" t="str">
        <f>zbiorówka!B24</f>
        <v>Paski wskaźnikowe (komplet 100szt)</v>
      </c>
      <c r="C24" s="17" t="str">
        <f>zbiorówka!C24</f>
        <v>Papierki wskaźnikowe,  do oznaczania pH (czułość 1,0 pH) w opakowaniu po 100 sztuk.</v>
      </c>
      <c r="D24" s="45">
        <v>1</v>
      </c>
      <c r="E24" s="15">
        <f>zbiorówka!E24</f>
        <v>0</v>
      </c>
      <c r="F24" s="15">
        <f t="shared" si="0"/>
        <v>0</v>
      </c>
      <c r="G24" s="36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102">
      <c r="A25" s="13">
        <v>21</v>
      </c>
      <c r="B25" s="17" t="str">
        <f>zbiorówka!B25</f>
        <v>Statyw laboratoryjny szkolny z wyposażeniem</v>
      </c>
      <c r="C25" s="17" t="str">
        <f>zbiorówka!C25</f>
        <v>W skład zestawu wchodzą: ·- statyw - metalowa podstawa z prętem
- łącznik krzyżowy 5szt.
- łapa do kolb duża
- łapa do kolb mała
-łapa do biuret podwójna
-łapa do chłodnic
-pierścień zamknięty o średnicy ok 9 cm
-pierścień otwarty o średnicy  ok 6 cm</v>
      </c>
      <c r="D25" s="45">
        <v>6</v>
      </c>
      <c r="E25" s="15">
        <f>zbiorówka!E25</f>
        <v>0</v>
      </c>
      <c r="F25" s="15">
        <f t="shared" si="0"/>
        <v>0</v>
      </c>
      <c r="G25" s="36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Statyw demonstracyjny</v>
      </c>
      <c r="C26" s="17" t="str">
        <f>zbiorówka!C26</f>
        <v>W skład zestawu wchodzą: ·- statyw - metalowa podstawa z prętem
- łącznik krzyżowy min. 5szt.
- łapy do szkła laboratoryjnego - min. 2 szt
-pierścienie o różnych średnicach - 3 szt</v>
      </c>
      <c r="D26" s="45">
        <v>1</v>
      </c>
      <c r="E26" s="15">
        <f>zbiorówka!E26</f>
        <v>0</v>
      </c>
      <c r="F26" s="15">
        <f t="shared" si="0"/>
        <v>0</v>
      </c>
      <c r="G26" s="36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76.5">
      <c r="A27" s="13">
        <v>23</v>
      </c>
      <c r="B27" s="17" t="str">
        <f>zbiorówka!B27</f>
        <v>Układ okresowy pierwiastków chemicznych - część chemiczna</v>
      </c>
      <c r="C27" s="17" t="str">
        <f>zbiorówka!C27</f>
        <v>Plansza dydaktyczna jednostronna w formacie min 200cm x 140 cm prezentująca część chemiczną układu okresowego pierwiastków.</v>
      </c>
      <c r="D27" s="45">
        <v>1</v>
      </c>
      <c r="E27" s="15">
        <f>zbiorówka!E27</f>
        <v>0</v>
      </c>
      <c r="F27" s="15">
        <f t="shared" si="0"/>
        <v>0</v>
      </c>
      <c r="G27" s="36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Tabela rozpuszczalności (wym. Ok. 100x70 cm)</v>
      </c>
      <c r="C28" s="17" t="str">
        <f>zbiorówka!C28</f>
        <v>Plansza dydaktyczna w formacie min 100x70 cm) cm, foliowana, oprawiona, z możliwością zawieszania</v>
      </c>
      <c r="D28" s="45">
        <v>1</v>
      </c>
      <c r="E28" s="15">
        <f>zbiorówka!E28</f>
        <v>0</v>
      </c>
      <c r="F28" s="15">
        <f t="shared" si="0"/>
        <v>0</v>
      </c>
      <c r="G28" s="36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127.5">
      <c r="A29" s="13">
        <v>25</v>
      </c>
      <c r="B29" s="17" t="str">
        <f>zbiorówka!B29</f>
        <v>Komplet plansz do chemii</v>
      </c>
      <c r="C29" s="17" t="s">
        <v>97</v>
      </c>
      <c r="D29" s="45">
        <v>1</v>
      </c>
      <c r="E29" s="15">
        <f>zbiorówka!E29</f>
        <v>0</v>
      </c>
      <c r="F29" s="15">
        <f t="shared" si="0"/>
        <v>0</v>
      </c>
      <c r="G29" s="36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38.25">
      <c r="A30" s="13">
        <v>26</v>
      </c>
      <c r="B30" s="17" t="str">
        <f>zbiorówka!B30</f>
        <v>Waga szkolna elektroniczna 500g/0.1g</v>
      </c>
      <c r="C30" s="17" t="str">
        <f>zbiorówka!C30</f>
        <v xml:space="preserve">Wyświetlacz cyfrowy, Zasilanie: bateryjne, Maksymalne obciążenie 500g, Dokładność 0.1G, </v>
      </c>
      <c r="D30" s="45">
        <v>3</v>
      </c>
      <c r="E30" s="15">
        <f>zbiorówka!E30</f>
        <v>0</v>
      </c>
      <c r="F30" s="15">
        <f t="shared" si="0"/>
        <v>0</v>
      </c>
      <c r="G30" s="36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Waga szalkowa laboratoryjna szkolna 500g</v>
      </c>
      <c r="C31" s="17" t="str">
        <f>zbiorówka!C31</f>
        <v>Waga szalkowa laboratoryjna. Zestaw zawiera ok.20 odważników od 10 mg do 200 g. Udźwig: 500g. Podziałka: 20mg</v>
      </c>
      <c r="D31" s="45">
        <v>2</v>
      </c>
      <c r="E31" s="15">
        <f>zbiorówka!E31</f>
        <v>0</v>
      </c>
      <c r="F31" s="15">
        <f t="shared" si="0"/>
        <v>0</v>
      </c>
      <c r="G31" s="36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38.25">
      <c r="A32" s="13">
        <v>28</v>
      </c>
      <c r="B32" s="17" t="str">
        <f>zbiorówka!B32</f>
        <v xml:space="preserve">Zasilacz laboratoryjny prądu stałego </v>
      </c>
      <c r="C32" s="17" t="str">
        <f>zbiorówka!C32</f>
        <v>Zasilacz laboratoryjny prądu stałego, z płynną regulacją. Wskaźniki  cyfrowe 2xLCD niezależne. Specyfikacja techniczna: Napięcie wyjściowe: 0-30V, Prąd wyjściowy (max): 5A.</v>
      </c>
      <c r="D32" s="45">
        <v>1</v>
      </c>
      <c r="E32" s="15">
        <f>zbiorówka!E32</f>
        <v>0</v>
      </c>
      <c r="F32" s="15">
        <f t="shared" si="0"/>
        <v>0</v>
      </c>
      <c r="G32" s="36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 s="1" customFormat="1" ht="25.5">
      <c r="A33" s="13">
        <v>29</v>
      </c>
      <c r="B33" s="17" t="str">
        <f>zbiorówka!B33</f>
        <v>Okulary ochronne</v>
      </c>
      <c r="C33" s="17" t="str">
        <f>zbiorówka!C33</f>
        <v>Okulary ochronne z otworami wentylacyjnymi</v>
      </c>
      <c r="D33" s="45">
        <v>30</v>
      </c>
      <c r="E33" s="15">
        <f>zbiorówka!E33</f>
        <v>0</v>
      </c>
      <c r="F33" s="15">
        <f t="shared" si="0"/>
        <v>0</v>
      </c>
      <c r="G33" s="36">
        <f>zbiorówka!G33</f>
        <v>0</v>
      </c>
      <c r="H33" s="16">
        <f t="shared" si="1"/>
        <v>0</v>
      </c>
      <c r="I33" s="3">
        <f t="shared" si="2"/>
        <v>0</v>
      </c>
      <c r="J33" s="4">
        <f t="shared" si="3"/>
        <v>0</v>
      </c>
    </row>
    <row r="34" spans="1:10" s="1" customFormat="1" ht="25.5">
      <c r="A34" s="13">
        <v>30</v>
      </c>
      <c r="B34" s="17" t="str">
        <f>zbiorówka!B34</f>
        <v>Fartuchy ochronne</v>
      </c>
      <c r="C34" s="17" t="str">
        <f>zbiorówka!C34</f>
        <v>Fartuch z białego płótna (100% bawełna) z długimi rękawami, trzema kieszeniami, paskiem regulującym obwód oraz zapinane na guziki.</v>
      </c>
      <c r="D34" s="45">
        <v>30</v>
      </c>
      <c r="E34" s="15">
        <f>zbiorówka!E34</f>
        <v>0</v>
      </c>
      <c r="F34" s="15">
        <f t="shared" si="0"/>
        <v>0</v>
      </c>
      <c r="G34" s="36">
        <f>zbiorówka!G34</f>
        <v>0</v>
      </c>
      <c r="H34" s="16">
        <f t="shared" si="1"/>
        <v>0</v>
      </c>
      <c r="I34" s="3">
        <f t="shared" si="2"/>
        <v>0</v>
      </c>
      <c r="J34" s="4">
        <f t="shared" si="3"/>
        <v>0</v>
      </c>
    </row>
    <row r="35" spans="1:10" s="1" customFormat="1" ht="76.5">
      <c r="A35" s="13">
        <v>31</v>
      </c>
      <c r="B35" s="17" t="str">
        <f>zbiorówka!B35</f>
        <v>Apteczka</v>
      </c>
      <c r="C35" s="17" t="str">
        <f>zbiorówka!C35</f>
        <v>Apteczka w  walizce z tworzywa, z systemem mocowania na ścianę. Skład - minimum: opatrunek indywidualny - 1 szt., opaska dz. 4 x 5 - 4 szt., opaska dz. 4 x 10 - 4 szt., opaska 4 x 15 - 1 szt, chusta trójkątna - 2 szt., wata 50g - 1 op., plaster z gazą 1m x 6cm, kompres 5 x 5 - 1 szt., kompres 7 x 7 - 1 szt., kompres 9 x 9 - 1 szt., nożyczki - 1 szt., rękawice gumowe - 4 szt., ustnik do sztucznego oddychania - 1 szt., koc termoizolacyjny - 1 szt., opaska elastyczna - 1 szt., poloplast - 1 szt., zestaw do płukania oka, gaza opatrunkowa, instrukcja pierwszej pomocy.  Skład zgodny z normą DIN 13157 PLUS</v>
      </c>
      <c r="D35" s="45">
        <v>1</v>
      </c>
      <c r="E35" s="15">
        <f>zbiorówka!E35</f>
        <v>0</v>
      </c>
      <c r="F35" s="15">
        <f t="shared" si="0"/>
        <v>0</v>
      </c>
      <c r="G35" s="36">
        <f>zbiorówka!G35</f>
        <v>0</v>
      </c>
      <c r="H35" s="16">
        <f t="shared" si="1"/>
        <v>0</v>
      </c>
      <c r="I35" s="3">
        <f t="shared" si="2"/>
        <v>0</v>
      </c>
      <c r="J35" s="4">
        <f t="shared" si="3"/>
        <v>0</v>
      </c>
    </row>
    <row r="36" spans="1:10" s="1" customFormat="1" ht="25.5">
      <c r="A36" s="13">
        <v>32</v>
      </c>
      <c r="B36" s="17" t="str">
        <f>zbiorówka!B36</f>
        <v>Rękawiczki lateksowe</v>
      </c>
      <c r="C36" s="17" t="str">
        <f>zbiorówka!C36</f>
        <v>Rękawice laboratoryjne, cienkie, elastyczne. 100 szt. w opakowaniu</v>
      </c>
      <c r="D36" s="45">
        <v>100</v>
      </c>
      <c r="E36" s="15">
        <f>zbiorówka!E36</f>
        <v>0</v>
      </c>
      <c r="F36" s="15">
        <f t="shared" si="0"/>
        <v>0</v>
      </c>
      <c r="G36" s="36">
        <f>zbiorówka!G36</f>
        <v>0</v>
      </c>
      <c r="H36" s="16">
        <f t="shared" si="1"/>
        <v>0</v>
      </c>
      <c r="I36" s="3">
        <f t="shared" si="2"/>
        <v>0</v>
      </c>
      <c r="J36" s="4">
        <f t="shared" si="3"/>
        <v>0</v>
      </c>
    </row>
    <row r="37" spans="1:10" s="1" customFormat="1" ht="38.25">
      <c r="A37" s="13">
        <v>33</v>
      </c>
      <c r="B37" s="17" t="str">
        <f>zbiorówka!B37</f>
        <v>Rękawice do gorących przedmiotów</v>
      </c>
      <c r="C37" s="17" t="str">
        <f>zbiorówka!C37</f>
        <v>Rękawice termiczne wykonane z grubej bawełny frotte, ciepło kontaktowe do 250° C</v>
      </c>
      <c r="D37" s="45">
        <v>10</v>
      </c>
      <c r="E37" s="15">
        <f>zbiorówka!E37</f>
        <v>0</v>
      </c>
      <c r="F37" s="15">
        <f t="shared" si="0"/>
        <v>0</v>
      </c>
      <c r="G37" s="36">
        <f>zbiorówka!G37</f>
        <v>0</v>
      </c>
      <c r="H37" s="16">
        <f t="shared" si="1"/>
        <v>0</v>
      </c>
      <c r="I37" s="3">
        <f t="shared" si="2"/>
        <v>0</v>
      </c>
      <c r="J37" s="4">
        <f t="shared" si="3"/>
        <v>0</v>
      </c>
    </row>
    <row r="38" spans="1:10" s="1" customFormat="1">
      <c r="A38" s="13">
        <v>34</v>
      </c>
      <c r="B38" s="17" t="str">
        <f>zbiorówka!B38</f>
        <v>Parafilm</v>
      </c>
      <c r="C38" s="17" t="str">
        <f>zbiorówka!C38</f>
        <v>Parafilm  do uszczelniania szkła i plastików laboratoryjnych  Szerokość rolki: ok.50 mm Długość rolki: min 75 m</v>
      </c>
      <c r="D38" s="45">
        <v>1</v>
      </c>
      <c r="E38" s="15">
        <f>zbiorówka!E38</f>
        <v>0</v>
      </c>
      <c r="F38" s="15">
        <f t="shared" si="0"/>
        <v>0</v>
      </c>
      <c r="G38" s="36">
        <f>zbiorówka!G38</f>
        <v>0</v>
      </c>
      <c r="H38" s="16">
        <f t="shared" si="1"/>
        <v>0</v>
      </c>
      <c r="I38" s="3">
        <f t="shared" si="2"/>
        <v>0</v>
      </c>
      <c r="J38" s="4">
        <f t="shared" si="3"/>
        <v>0</v>
      </c>
    </row>
    <row r="39" spans="1:10" s="1" customFormat="1" ht="38.25">
      <c r="A39" s="13">
        <v>35</v>
      </c>
      <c r="B39" s="17" t="str">
        <f>zbiorówka!B39</f>
        <v xml:space="preserve">Mata z włókniny chłonnej </v>
      </c>
      <c r="C39" s="17" t="str">
        <f>zbiorówka!C39</f>
        <v>Mata z włókniny chłonnej, absorbująca chemikalia (uniwersalna), wymiar ok.40 cmx50 min 100mat w opakowaniu</v>
      </c>
      <c r="D39" s="45">
        <v>1</v>
      </c>
      <c r="E39" s="15">
        <f>zbiorówka!E39</f>
        <v>0</v>
      </c>
      <c r="F39" s="15">
        <f t="shared" si="0"/>
        <v>0</v>
      </c>
      <c r="G39" s="36">
        <f>zbiorówka!G39</f>
        <v>0</v>
      </c>
      <c r="H39" s="16">
        <f t="shared" si="1"/>
        <v>0</v>
      </c>
      <c r="I39" s="3">
        <f t="shared" si="2"/>
        <v>0</v>
      </c>
      <c r="J39" s="4">
        <f t="shared" si="3"/>
        <v>0</v>
      </c>
    </row>
    <row r="40" spans="1:10" s="1" customFormat="1" ht="51">
      <c r="A40" s="13">
        <v>36</v>
      </c>
      <c r="B40" s="17" t="str">
        <f>zbiorówka!B40</f>
        <v>Palnik Bunsena (z wkładami wymiennymi)</v>
      </c>
      <c r="C40" s="17" t="str">
        <f>zbiorówka!C40</f>
        <v>W zestawie: ·Palnik laboratoryjny
Kartusz gazowy
Dane techniczne: ·Temperatura płomienia 1700oC
Kartusz 230g / 410 ml30% propan, 70% butan</v>
      </c>
      <c r="D40" s="45">
        <v>6</v>
      </c>
      <c r="E40" s="15">
        <f>zbiorówka!E40</f>
        <v>0</v>
      </c>
      <c r="F40" s="15">
        <f t="shared" si="0"/>
        <v>0</v>
      </c>
      <c r="G40" s="36">
        <f>zbiorówka!G40</f>
        <v>0</v>
      </c>
      <c r="H40" s="16">
        <f t="shared" si="1"/>
        <v>0</v>
      </c>
      <c r="I40" s="3">
        <f t="shared" si="2"/>
        <v>0</v>
      </c>
      <c r="J40" s="4">
        <f t="shared" si="3"/>
        <v>0</v>
      </c>
    </row>
    <row r="41" spans="1:10" s="1" customFormat="1">
      <c r="A41" s="13">
        <v>37</v>
      </c>
      <c r="B41" s="17" t="str">
        <f>zbiorówka!B41</f>
        <v>Czasza grzejna</v>
      </c>
      <c r="C41" s="17" t="str">
        <f>zbiorówka!C41</f>
        <v>Elektryczny płaszcz grzewczy z regulacją mocy, do max 4500C</v>
      </c>
      <c r="D41" s="45">
        <v>2</v>
      </c>
      <c r="E41" s="15">
        <f>zbiorówka!E41</f>
        <v>0</v>
      </c>
      <c r="F41" s="15">
        <f t="shared" si="0"/>
        <v>0</v>
      </c>
      <c r="G41" s="36">
        <f>zbiorówka!G41</f>
        <v>0</v>
      </c>
      <c r="H41" s="16">
        <f t="shared" si="1"/>
        <v>0</v>
      </c>
      <c r="I41" s="3">
        <f t="shared" si="2"/>
        <v>0</v>
      </c>
      <c r="J41" s="4">
        <f t="shared" si="3"/>
        <v>0</v>
      </c>
    </row>
    <row r="42" spans="1:10" s="1" customFormat="1" ht="64.5" thickBot="1">
      <c r="A42" s="28">
        <v>38</v>
      </c>
      <c r="B42" s="29" t="str">
        <f>zbiorówka!B42</f>
        <v>Butla z kranikiem do wody destylowanej (10l)</v>
      </c>
      <c r="C42" s="29" t="str">
        <f>zbiorówka!C42</f>
        <v>Butla do wody destylowanej z kranem, pojemność 10l, z tworzywa, szyja gwintowana z nakrętką, uchwyt do przenoszenia</v>
      </c>
      <c r="D42" s="45">
        <v>1</v>
      </c>
      <c r="E42" s="37">
        <f>zbiorówka!E42</f>
        <v>0</v>
      </c>
      <c r="F42" s="37">
        <f t="shared" si="0"/>
        <v>0</v>
      </c>
      <c r="G42" s="40">
        <f>zbiorówka!G42</f>
        <v>0</v>
      </c>
      <c r="H42" s="33">
        <f t="shared" si="1"/>
        <v>0</v>
      </c>
      <c r="I42" s="31">
        <f t="shared" si="2"/>
        <v>0</v>
      </c>
      <c r="J42" s="34">
        <f t="shared" si="3"/>
        <v>0</v>
      </c>
    </row>
    <row r="43" spans="1:10">
      <c r="F43" s="18">
        <f>SUM(F5:F42)</f>
        <v>0</v>
      </c>
      <c r="H43" s="18">
        <f>SUM(H5:H42)</f>
        <v>0</v>
      </c>
      <c r="J43" s="18">
        <f>SUM(J5:J42)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pane ySplit="4" topLeftCell="A26" activePane="bottomLeft" state="frozen"/>
      <selection activeCell="C29" sqref="C29"/>
      <selection pane="bottomLeft" activeCell="C29" sqref="C29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46" t="s">
        <v>9</v>
      </c>
      <c r="D1" s="46"/>
      <c r="E1" s="46"/>
      <c r="F1" s="46"/>
      <c r="G1" s="46"/>
      <c r="H1" s="46"/>
      <c r="I1" s="46"/>
    </row>
    <row r="2" spans="1:10" s="8" customFormat="1" ht="15">
      <c r="A2" s="9"/>
      <c r="B2" s="10"/>
      <c r="C2" s="49" t="s">
        <v>91</v>
      </c>
      <c r="D2" s="49"/>
      <c r="E2" s="49"/>
      <c r="F2" s="49"/>
      <c r="G2" s="49"/>
      <c r="H2" s="49"/>
      <c r="I2" s="49"/>
    </row>
    <row r="3" spans="1:10" s="8" customFormat="1" ht="15.75" thickBot="1">
      <c r="A3" s="9"/>
      <c r="B3" s="10"/>
      <c r="C3" s="19"/>
      <c r="D3" s="48"/>
      <c r="E3" s="48"/>
      <c r="F3" s="48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10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Chemia - Zestaw do doświadczeń chemicznych</v>
      </c>
      <c r="C5" s="17" t="str">
        <f>zbiorówka!C5</f>
        <v>Zestaw szkła i sprzętu laboratoryjnego dla grupy 2-4 osób do doświadczeń z chemii dostosowany do wykonania doświadczeń odpowiadających podstawie programowej dla szkół ponadpodstawowych. Zestaw w opakowaniu przenośnym, wyłożony gąbką.</v>
      </c>
      <c r="D5" s="42">
        <v>6</v>
      </c>
      <c r="E5" s="15">
        <f>zbiorówka!E5</f>
        <v>0</v>
      </c>
      <c r="F5" s="15">
        <f>E5*D5</f>
        <v>0</v>
      </c>
      <c r="G5" s="36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165.75">
      <c r="A6" s="13">
        <v>2</v>
      </c>
      <c r="B6" s="17" t="str">
        <f>zbiorówka!B6</f>
        <v>Zestaw szkła laboratoryjnego</v>
      </c>
      <c r="C6" s="17" t="str">
        <f>zbiorówka!C6</f>
        <v>Komplet szkła laboratoryjnego(zalecane szkło borokrzemianowe), wyposażenie pracowni w szkole ponadpodstawowej, zgodny z podstawą programową  - w zestawie (przykładowo): 1. Chłodnica Liebiga - 1 szt. 2. Kolba destylacyjna 100 ml - 1 szt. 3. Kolba płaskodenna 250 ml - 1 szt. 4. Kolba stożkowa 200 ml - 2 szt. 5. Krystalizator z wlewem - 2 szt. 6. Lejek szklany  - 1 szt. 7. Moździerz porcelanowy  z tłuczkiem - 1 szt. 8. Parownica porcelanowa  - 1 szt. 9. Pipeta miarowa 5 ml - 1 szt. 10. Cylinder miarowy 100 ml - 1 szt.  250 ml - 1 szt.11. Łyżeczka polistyrenowa - 1 szt. 12. Pręcik szklany - 3 szt.
13. Kolba kulista 100 ml - 1 szt. 14. Probówki min 2 rozmiary ok 20 szt.. 15. Stojak do probówek - 1 szt. 16. Szczoteczka do probówek - 1 szt. 17. Szalki Petriego - 2 szt. 18. Szczypce drewniane do probówek - 2 szt. 19. Rurki szklane - zestaw (ok.15sztuk)  rurek o różnych przekrojach i długościach, proste, zgięte - różne kąty, dwukrotnie zgięte, kapilarne 20. Rurka gumowa- 1 szt.
21. Korki gumowe różne min. 10 szt 22. Szkiełko zegarkowe - 4 szt. 23. Zlewka: 250 ml - 1 szt. niska; 100 ml - 1 szt.; wysoka 250 ml - 1 szt.24. Tryskawka - 1 szt. 25. Termometr  0 - 200 st. C - 1 szt.26. Butla laboratoryjna 100 ml - 2 szt.27. Probówka z tubusem  - 1 szt.28. Rozdzielacz cylindryczny 50 ml - 1 szt.</v>
      </c>
      <c r="D6" s="42">
        <v>6</v>
      </c>
      <c r="E6" s="15">
        <f>zbiorówka!E6</f>
        <v>0</v>
      </c>
      <c r="F6" s="15">
        <f t="shared" ref="F6:F42" si="0">E6*D6</f>
        <v>0</v>
      </c>
      <c r="G6" s="36">
        <f>zbiorówka!G6</f>
        <v>0</v>
      </c>
      <c r="H6" s="16">
        <f t="shared" ref="H6:H42" si="1">J6-F6</f>
        <v>0</v>
      </c>
      <c r="I6" s="3">
        <f t="shared" ref="I6:I42" si="2">E6*G6%+E6</f>
        <v>0</v>
      </c>
      <c r="J6" s="4">
        <f t="shared" ref="J6:J42" si="3">I6*D6</f>
        <v>0</v>
      </c>
    </row>
    <row r="7" spans="1:10" s="1" customFormat="1" ht="51">
      <c r="A7" s="13">
        <v>3</v>
      </c>
      <c r="B7" s="17" t="str">
        <f>zbiorówka!B7</f>
        <v>Elektrochemia - Zestaw do ćwiczeń z elektrochemii</v>
      </c>
      <c r="C7" s="17" t="str">
        <f>zbiorówka!C7</f>
        <v xml:space="preserve"> Zestaw do  przeprowadzenie badań: przewodnictwa wody i wodnych roztworów elektrolitów, wpływu temperatury na przewodnictwo, oporu elektrolitów w zależności od powierzchni elektrod i ich odległości, elektrolizy soli miedzi, ogniw, polaryzacji elektrod. Zestaw odpowiada realizacji podstawy programowej szkół ponadpodstawowych.</v>
      </c>
      <c r="D7" s="42">
        <v>3</v>
      </c>
      <c r="E7" s="15">
        <f>zbiorówka!E7</f>
        <v>0</v>
      </c>
      <c r="F7" s="15">
        <f t="shared" si="0"/>
        <v>0</v>
      </c>
      <c r="G7" s="36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38.25">
      <c r="A8" s="13">
        <v>4</v>
      </c>
      <c r="B8" s="17" t="str">
        <f>zbiorówka!B8</f>
        <v>Przyrząd do elektrolizy</v>
      </c>
      <c r="C8" s="17" t="str">
        <f>zbiorówka!C8</f>
        <v>Przyrząd do elektrolizy w postaci dwóch elektrod osadzonych na
wyprofilowanych ramionach przewodzących umieszczonych na wspornikach w pojemniku plastikowym, w dole pojemnika  gniazda przewodów bananowych</v>
      </c>
      <c r="D8" s="42">
        <v>1</v>
      </c>
      <c r="E8" s="15">
        <f>zbiorówka!E8</f>
        <v>0</v>
      </c>
      <c r="F8" s="15">
        <f t="shared" si="0"/>
        <v>0</v>
      </c>
      <c r="G8" s="36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25.5">
      <c r="A9" s="13">
        <v>5</v>
      </c>
      <c r="B9" s="17" t="str">
        <f>zbiorówka!B9</f>
        <v>Próbki paliw - rodzaje paliw</v>
      </c>
      <c r="C9" s="17" t="str">
        <f>zbiorówka!C9</f>
        <v>Zestaw  12 próbek paliw zapakowanych w walizkę/gablotkę z opisem paliw</v>
      </c>
      <c r="D9" s="42">
        <v>1</v>
      </c>
      <c r="E9" s="15">
        <f>zbiorówka!E9</f>
        <v>0</v>
      </c>
      <c r="F9" s="15">
        <f t="shared" si="0"/>
        <v>0</v>
      </c>
      <c r="G9" s="36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25.5">
      <c r="A10" s="13">
        <v>6</v>
      </c>
      <c r="B10" s="17" t="str">
        <f>zbiorówka!B10</f>
        <v>Metale i ich stopy</v>
      </c>
      <c r="C10" s="17" t="str">
        <f>zbiorówka!C10</f>
        <v>Zestaw min. 12 płytek z różnych metali i ich stopów,  z ich  oznaczeniami/nazwami. Płytki w opakowaniu - walizka/skrzynka.</v>
      </c>
      <c r="D10" s="42">
        <v>1</v>
      </c>
      <c r="E10" s="15">
        <f>zbiorówka!E10</f>
        <v>0</v>
      </c>
      <c r="F10" s="15">
        <f t="shared" si="0"/>
        <v>0</v>
      </c>
      <c r="G10" s="36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51">
      <c r="A11" s="13">
        <v>7</v>
      </c>
      <c r="B11" s="17" t="str">
        <f>zbiorówka!B11</f>
        <v>Suszarka do próbówek z tacką do ociekania</v>
      </c>
      <c r="C11" s="17" t="str">
        <f>zbiorówka!C11</f>
        <v>Suszarka do próbówek z tacką do ociekania. Końcówki prętów zabezpieczone gumkami. Wymiary orientacyjne: Wysokość ok 45cm, Szerokość: ok35cm, Głębokość: ok15cm</v>
      </c>
      <c r="D11" s="42">
        <v>6</v>
      </c>
      <c r="E11" s="15">
        <f>zbiorówka!E11</f>
        <v>0</v>
      </c>
      <c r="F11" s="15">
        <f t="shared" si="0"/>
        <v>0</v>
      </c>
      <c r="G11" s="36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51">
      <c r="A12" s="13">
        <v>8</v>
      </c>
      <c r="B12" s="17" t="str">
        <f>zbiorówka!B12</f>
        <v>Taca do przenoszenia próbówek i odczynników</v>
      </c>
      <c r="C12" s="17" t="str">
        <f>zbiorówka!C12</f>
        <v>Plastikowy pojemnik z uchwytami, po bokach otwory na probówki:  6 otworówxok.20Mm, 8otworówxok.16Mm, 8otworówxok.8Mm Wymiary pojemnika ok.: 30x10x20cm</v>
      </c>
      <c r="D12" s="42">
        <v>6</v>
      </c>
      <c r="E12" s="15">
        <f>zbiorówka!E12</f>
        <v>0</v>
      </c>
      <c r="F12" s="15">
        <f t="shared" si="0"/>
        <v>0</v>
      </c>
      <c r="G12" s="36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25.5">
      <c r="A13" s="13">
        <v>9</v>
      </c>
      <c r="B13" s="17" t="str">
        <f>zbiorówka!B13</f>
        <v>Termometr -10 do 110 C</v>
      </c>
      <c r="C13" s="17" t="str">
        <f>zbiorówka!C13</f>
        <v>Termometr alkoholowy. Zakres pomiaru od -10 do 110 0C.</v>
      </c>
      <c r="D13" s="42">
        <v>6</v>
      </c>
      <c r="E13" s="15">
        <f>zbiorówka!E13</f>
        <v>0</v>
      </c>
      <c r="F13" s="15">
        <f t="shared" si="0"/>
        <v>0</v>
      </c>
      <c r="G13" s="36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25.5">
      <c r="A14" s="13">
        <v>10</v>
      </c>
      <c r="B14" s="17" t="str">
        <f>zbiorówka!B14</f>
        <v>Palnik spirytusowy</v>
      </c>
      <c r="C14" s="17" t="str">
        <f>zbiorówka!C14</f>
        <v xml:space="preserve">Palnik alkoholowy, spirytusowy. Pojemność 100ml.  </v>
      </c>
      <c r="D14" s="42">
        <v>6</v>
      </c>
      <c r="E14" s="15">
        <f>zbiorówka!E14</f>
        <v>0</v>
      </c>
      <c r="F14" s="15">
        <f t="shared" si="0"/>
        <v>0</v>
      </c>
      <c r="G14" s="36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51">
      <c r="A15" s="13">
        <v>11</v>
      </c>
      <c r="B15" s="17" t="str">
        <f>zbiorówka!B15</f>
        <v>Szkolny model atomu</v>
      </c>
      <c r="C15" s="17" t="str">
        <f>zbiorówka!C15</f>
        <v>Model atomu wg Bohra- skład zestawu wchodzą: ·-pudełko: pokrywka i podstawa -  z oznaczonymi powłokami elektronowymi
- 90 krążków 30 oznaczonych "+", 30 "-" i 30 gładkich
-instrukcja wraz z ćwiczeniami</v>
      </c>
      <c r="D15" s="42">
        <v>10</v>
      </c>
      <c r="E15" s="15">
        <f>zbiorówka!E15</f>
        <v>0</v>
      </c>
      <c r="F15" s="15">
        <f t="shared" si="0"/>
        <v>0</v>
      </c>
      <c r="G15" s="36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25.5">
      <c r="A16" s="13">
        <v>12</v>
      </c>
      <c r="B16" s="17" t="str">
        <f>zbiorówka!B16</f>
        <v>Model atomu 3D</v>
      </c>
      <c r="C16" s="17" t="str">
        <f>zbiorówka!C16</f>
        <v>Trójwymiarowy model przekroju atomu, z orbitami elektronowe w postaci chmur elektronów. Wymiary: Średnica atomu: ok 30cm Wysokość modelu: ok 40cm</v>
      </c>
      <c r="D16" s="42">
        <v>1</v>
      </c>
      <c r="E16" s="15">
        <f>zbiorówka!E16</f>
        <v>0</v>
      </c>
      <c r="F16" s="15">
        <f t="shared" si="0"/>
        <v>0</v>
      </c>
      <c r="G16" s="36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Model fullerenu C60</v>
      </c>
      <c r="C17" s="17" t="str">
        <f>zbiorówka!C17</f>
        <v xml:space="preserve">Model cząsteczki fullerenu C60 -  wymiar min 25 cm </v>
      </c>
      <c r="D17" s="42">
        <v>1</v>
      </c>
      <c r="E17" s="15">
        <f>zbiorówka!E17</f>
        <v>0</v>
      </c>
      <c r="F17" s="15">
        <f t="shared" si="0"/>
        <v>0</v>
      </c>
      <c r="G17" s="36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>
      <c r="A18" s="13">
        <v>14</v>
      </c>
      <c r="B18" s="17" t="str">
        <f>zbiorówka!B18</f>
        <v>Model grafitu</v>
      </c>
      <c r="C18" s="17" t="str">
        <f>zbiorówka!C18</f>
        <v>Model przedstawiający strukturę  grafitu (min. 3 warstwy)</v>
      </c>
      <c r="D18" s="42">
        <v>1</v>
      </c>
      <c r="E18" s="15">
        <f>zbiorówka!E18</f>
        <v>0</v>
      </c>
      <c r="F18" s="15">
        <f t="shared" si="0"/>
        <v>0</v>
      </c>
      <c r="G18" s="36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Model chlorku-sodu</v>
      </c>
      <c r="C19" s="17" t="str">
        <f>zbiorówka!C19</f>
        <v>Model przedstawiający strukturę krystaliczną NaCl - jony chloru i sodu w różnych kolorach</v>
      </c>
      <c r="D19" s="42">
        <v>1</v>
      </c>
      <c r="E19" s="15">
        <f>zbiorówka!E19</f>
        <v>0</v>
      </c>
      <c r="F19" s="15">
        <f t="shared" si="0"/>
        <v>0</v>
      </c>
      <c r="G19" s="36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38.25">
      <c r="A20" s="13">
        <v>16</v>
      </c>
      <c r="B20" s="17" t="str">
        <f>zbiorówka!B20</f>
        <v>Model kryształu diamentu</v>
      </c>
      <c r="C20" s="17" t="str">
        <f>zbiorówka!C20</f>
        <v>Model przedstawiający strukturę krystaliczną diamentu.</v>
      </c>
      <c r="D20" s="42">
        <v>1</v>
      </c>
      <c r="E20" s="15">
        <f>zbiorówka!E20</f>
        <v>0</v>
      </c>
      <c r="F20" s="15">
        <f t="shared" si="0"/>
        <v>0</v>
      </c>
      <c r="G20" s="36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Modele atomów - zestaw podstawowy</v>
      </c>
      <c r="C21" s="17" t="str">
        <f>zbiorówka!C21</f>
        <v>Zestaw kulek  i łączników z tworzywa sztucznego, pozwalających na budowę modeli atomów. W zestawie min. 75 różnego rodzaju kulek oraz ok.35 łączników (min 110 elementów). Całość zapakowana w pojemnik.</v>
      </c>
      <c r="D21" s="42">
        <v>10</v>
      </c>
      <c r="E21" s="15">
        <f>zbiorówka!E21</f>
        <v>0</v>
      </c>
      <c r="F21" s="15">
        <f t="shared" si="0"/>
        <v>0</v>
      </c>
      <c r="G21" s="36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Modele atomów - zestaw poszerzony</v>
      </c>
      <c r="C22" s="17" t="str">
        <f>zbiorówka!C22</f>
        <v>Zestaw kulek  i łączników z tworzywa sztucznego, pozwalających na budowę modeli atomów. W zestawie min. 350 różnych kulek oraz 180 łączników  - łącznie min 530 elementów. Całość zapakowana w pojemnik.</v>
      </c>
      <c r="D22" s="42">
        <v>1</v>
      </c>
      <c r="E22" s="15">
        <f>zbiorówka!E22</f>
        <v>0</v>
      </c>
      <c r="F22" s="15">
        <f t="shared" si="0"/>
        <v>0</v>
      </c>
      <c r="G22" s="36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89.25">
      <c r="A23" s="13">
        <v>19</v>
      </c>
      <c r="B23" s="17" t="str">
        <f>zbiorówka!B23</f>
        <v>Zestaw odczynników i chemikaliów do nauki chemii w szkołach ponadgimnazjalnych</v>
      </c>
      <c r="C23" s="17" t="str">
        <f>zbiorówka!C23</f>
        <v>Zestaw odczynników, wskaźników, chemikaliów, substancji - do nauki chemii zgodnie z podstawą programową szkoły ponadpodstawowej. Minimum 80 pozycji.</v>
      </c>
      <c r="D23" s="42">
        <v>1</v>
      </c>
      <c r="E23" s="15">
        <f>zbiorówka!E23</f>
        <v>0</v>
      </c>
      <c r="F23" s="15">
        <f t="shared" si="0"/>
        <v>0</v>
      </c>
      <c r="G23" s="36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51">
      <c r="A24" s="13">
        <v>20</v>
      </c>
      <c r="B24" s="17" t="str">
        <f>zbiorówka!B24</f>
        <v>Paski wskaźnikowe (komplet 100szt)</v>
      </c>
      <c r="C24" s="17" t="str">
        <f>zbiorówka!C24</f>
        <v>Papierki wskaźnikowe,  do oznaczania pH (czułość 1,0 pH) w opakowaniu po 100 sztuk.</v>
      </c>
      <c r="D24" s="42">
        <v>1</v>
      </c>
      <c r="E24" s="15">
        <f>zbiorówka!E24</f>
        <v>0</v>
      </c>
      <c r="F24" s="15">
        <f t="shared" si="0"/>
        <v>0</v>
      </c>
      <c r="G24" s="36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102">
      <c r="A25" s="13">
        <v>21</v>
      </c>
      <c r="B25" s="17" t="str">
        <f>zbiorówka!B25</f>
        <v>Statyw laboratoryjny szkolny z wyposażeniem</v>
      </c>
      <c r="C25" s="17" t="str">
        <f>zbiorówka!C25</f>
        <v>W skład zestawu wchodzą: ·- statyw - metalowa podstawa z prętem
- łącznik krzyżowy 5szt.
- łapa do kolb duża
- łapa do kolb mała
-łapa do biuret podwójna
-łapa do chłodnic
-pierścień zamknięty o średnicy ok 9 cm
-pierścień otwarty o średnicy  ok 6 cm</v>
      </c>
      <c r="D25" s="42">
        <v>6</v>
      </c>
      <c r="E25" s="15">
        <f>zbiorówka!E25</f>
        <v>0</v>
      </c>
      <c r="F25" s="15">
        <f t="shared" si="0"/>
        <v>0</v>
      </c>
      <c r="G25" s="36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Statyw demonstracyjny</v>
      </c>
      <c r="C26" s="17" t="str">
        <f>zbiorówka!C26</f>
        <v>W skład zestawu wchodzą: ·- statyw - metalowa podstawa z prętem
- łącznik krzyżowy min. 5szt.
- łapy do szkła laboratoryjnego - min. 2 szt
-pierścienie o różnych średnicach - 3 szt</v>
      </c>
      <c r="D26" s="42">
        <v>1</v>
      </c>
      <c r="E26" s="15">
        <f>zbiorówka!E26</f>
        <v>0</v>
      </c>
      <c r="F26" s="15">
        <f t="shared" si="0"/>
        <v>0</v>
      </c>
      <c r="G26" s="36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76.5">
      <c r="A27" s="13">
        <v>23</v>
      </c>
      <c r="B27" s="17" t="str">
        <f>zbiorówka!B27</f>
        <v>Układ okresowy pierwiastków chemicznych - część chemiczna</v>
      </c>
      <c r="C27" s="17" t="str">
        <f>zbiorówka!C27</f>
        <v>Plansza dydaktyczna jednostronna w formacie min 200cm x 140 cm prezentująca część chemiczną układu okresowego pierwiastków.</v>
      </c>
      <c r="D27" s="42">
        <v>1</v>
      </c>
      <c r="E27" s="15">
        <f>zbiorówka!E27</f>
        <v>0</v>
      </c>
      <c r="F27" s="15">
        <f t="shared" si="0"/>
        <v>0</v>
      </c>
      <c r="G27" s="36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Tabela rozpuszczalności (wym. Ok. 100x70 cm)</v>
      </c>
      <c r="C28" s="17" t="str">
        <f>zbiorówka!C28</f>
        <v>Plansza dydaktyczna w formacie min 100x70 cm) cm, foliowana, oprawiona, z możliwością zawieszania</v>
      </c>
      <c r="D28" s="42">
        <v>1</v>
      </c>
      <c r="E28" s="15">
        <f>zbiorówka!E28</f>
        <v>0</v>
      </c>
      <c r="F28" s="15">
        <f t="shared" si="0"/>
        <v>0</v>
      </c>
      <c r="G28" s="36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127.5">
      <c r="A29" s="13">
        <v>25</v>
      </c>
      <c r="B29" s="17" t="str">
        <f>zbiorówka!B29</f>
        <v>Komplet plansz do chemii</v>
      </c>
      <c r="C29" s="17" t="s">
        <v>97</v>
      </c>
      <c r="D29" s="42">
        <v>1</v>
      </c>
      <c r="E29" s="15">
        <f>zbiorówka!E29</f>
        <v>0</v>
      </c>
      <c r="F29" s="15">
        <f t="shared" si="0"/>
        <v>0</v>
      </c>
      <c r="G29" s="36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38.25">
      <c r="A30" s="13">
        <v>26</v>
      </c>
      <c r="B30" s="17" t="str">
        <f>zbiorówka!B30</f>
        <v>Waga szkolna elektroniczna 500g/0.1g</v>
      </c>
      <c r="C30" s="17" t="str">
        <f>zbiorówka!C30</f>
        <v xml:space="preserve">Wyświetlacz cyfrowy, Zasilanie: bateryjne, Maksymalne obciążenie 500g, Dokładność 0.1G, </v>
      </c>
      <c r="D30" s="42">
        <v>3</v>
      </c>
      <c r="E30" s="15">
        <f>zbiorówka!E30</f>
        <v>0</v>
      </c>
      <c r="F30" s="15">
        <f t="shared" si="0"/>
        <v>0</v>
      </c>
      <c r="G30" s="36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Waga szalkowa laboratoryjna szkolna 500g</v>
      </c>
      <c r="C31" s="17" t="str">
        <f>zbiorówka!C31</f>
        <v>Waga szalkowa laboratoryjna. Zestaw zawiera ok.20 odważników od 10 mg do 200 g. Udźwig: 500g. Podziałka: 20mg</v>
      </c>
      <c r="D31" s="42">
        <v>2</v>
      </c>
      <c r="E31" s="15">
        <f>zbiorówka!E31</f>
        <v>0</v>
      </c>
      <c r="F31" s="15">
        <f t="shared" si="0"/>
        <v>0</v>
      </c>
      <c r="G31" s="36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38.25">
      <c r="A32" s="13">
        <v>28</v>
      </c>
      <c r="B32" s="17" t="str">
        <f>zbiorówka!B32</f>
        <v xml:space="preserve">Zasilacz laboratoryjny prądu stałego </v>
      </c>
      <c r="C32" s="17" t="str">
        <f>zbiorówka!C32</f>
        <v>Zasilacz laboratoryjny prądu stałego, z płynną regulacją. Wskaźniki  cyfrowe 2xLCD niezależne. Specyfikacja techniczna: Napięcie wyjściowe: 0-30V, Prąd wyjściowy (max): 5A.</v>
      </c>
      <c r="D32" s="42">
        <v>1</v>
      </c>
      <c r="E32" s="15">
        <f>zbiorówka!E32</f>
        <v>0</v>
      </c>
      <c r="F32" s="15">
        <f t="shared" si="0"/>
        <v>0</v>
      </c>
      <c r="G32" s="36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 s="1" customFormat="1" ht="25.5">
      <c r="A33" s="13">
        <v>29</v>
      </c>
      <c r="B33" s="17" t="str">
        <f>zbiorówka!B33</f>
        <v>Okulary ochronne</v>
      </c>
      <c r="C33" s="17" t="str">
        <f>zbiorówka!C33</f>
        <v>Okulary ochronne z otworami wentylacyjnymi</v>
      </c>
      <c r="D33" s="42">
        <v>30</v>
      </c>
      <c r="E33" s="15">
        <f>zbiorówka!E33</f>
        <v>0</v>
      </c>
      <c r="F33" s="15">
        <f t="shared" si="0"/>
        <v>0</v>
      </c>
      <c r="G33" s="36">
        <f>zbiorówka!G33</f>
        <v>0</v>
      </c>
      <c r="H33" s="16">
        <f t="shared" si="1"/>
        <v>0</v>
      </c>
      <c r="I33" s="3">
        <f t="shared" si="2"/>
        <v>0</v>
      </c>
      <c r="J33" s="4">
        <f t="shared" si="3"/>
        <v>0</v>
      </c>
    </row>
    <row r="34" spans="1:10" s="1" customFormat="1" ht="25.5">
      <c r="A34" s="13">
        <v>30</v>
      </c>
      <c r="B34" s="17" t="str">
        <f>zbiorówka!B34</f>
        <v>Fartuchy ochronne</v>
      </c>
      <c r="C34" s="17" t="str">
        <f>zbiorówka!C34</f>
        <v>Fartuch z białego płótna (100% bawełna) z długimi rękawami, trzema kieszeniami, paskiem regulującym obwód oraz zapinane na guziki.</v>
      </c>
      <c r="D34" s="42">
        <v>30</v>
      </c>
      <c r="E34" s="15">
        <f>zbiorówka!E34</f>
        <v>0</v>
      </c>
      <c r="F34" s="15">
        <f t="shared" si="0"/>
        <v>0</v>
      </c>
      <c r="G34" s="36">
        <f>zbiorówka!G34</f>
        <v>0</v>
      </c>
      <c r="H34" s="16">
        <f t="shared" si="1"/>
        <v>0</v>
      </c>
      <c r="I34" s="3">
        <f t="shared" si="2"/>
        <v>0</v>
      </c>
      <c r="J34" s="4">
        <f t="shared" si="3"/>
        <v>0</v>
      </c>
    </row>
    <row r="35" spans="1:10" s="1" customFormat="1" ht="76.5">
      <c r="A35" s="13">
        <v>31</v>
      </c>
      <c r="B35" s="17" t="str">
        <f>zbiorówka!B35</f>
        <v>Apteczka</v>
      </c>
      <c r="C35" s="17" t="str">
        <f>zbiorówka!C35</f>
        <v>Apteczka w  walizce z tworzywa, z systemem mocowania na ścianę. Skład - minimum: opatrunek indywidualny - 1 szt., opaska dz. 4 x 5 - 4 szt., opaska dz. 4 x 10 - 4 szt., opaska 4 x 15 - 1 szt, chusta trójkątna - 2 szt., wata 50g - 1 op., plaster z gazą 1m x 6cm, kompres 5 x 5 - 1 szt., kompres 7 x 7 - 1 szt., kompres 9 x 9 - 1 szt., nożyczki - 1 szt., rękawice gumowe - 4 szt., ustnik do sztucznego oddychania - 1 szt., koc termoizolacyjny - 1 szt., opaska elastyczna - 1 szt., poloplast - 1 szt., zestaw do płukania oka, gaza opatrunkowa, instrukcja pierwszej pomocy.  Skład zgodny z normą DIN 13157 PLUS</v>
      </c>
      <c r="D35" s="42">
        <v>1</v>
      </c>
      <c r="E35" s="15">
        <f>zbiorówka!E35</f>
        <v>0</v>
      </c>
      <c r="F35" s="15">
        <f t="shared" si="0"/>
        <v>0</v>
      </c>
      <c r="G35" s="36">
        <f>zbiorówka!G35</f>
        <v>0</v>
      </c>
      <c r="H35" s="16">
        <f t="shared" si="1"/>
        <v>0</v>
      </c>
      <c r="I35" s="3">
        <f t="shared" si="2"/>
        <v>0</v>
      </c>
      <c r="J35" s="4">
        <f t="shared" si="3"/>
        <v>0</v>
      </c>
    </row>
    <row r="36" spans="1:10" s="1" customFormat="1" ht="25.5">
      <c r="A36" s="13">
        <v>32</v>
      </c>
      <c r="B36" s="17" t="str">
        <f>zbiorówka!B36</f>
        <v>Rękawiczki lateksowe</v>
      </c>
      <c r="C36" s="17" t="str">
        <f>zbiorówka!C36</f>
        <v>Rękawice laboratoryjne, cienkie, elastyczne. 100 szt. w opakowaniu</v>
      </c>
      <c r="D36" s="42">
        <v>100</v>
      </c>
      <c r="E36" s="15">
        <f>zbiorówka!E36</f>
        <v>0</v>
      </c>
      <c r="F36" s="15">
        <f t="shared" si="0"/>
        <v>0</v>
      </c>
      <c r="G36" s="36">
        <f>zbiorówka!G36</f>
        <v>0</v>
      </c>
      <c r="H36" s="16">
        <f t="shared" si="1"/>
        <v>0</v>
      </c>
      <c r="I36" s="3">
        <f t="shared" si="2"/>
        <v>0</v>
      </c>
      <c r="J36" s="4">
        <f t="shared" si="3"/>
        <v>0</v>
      </c>
    </row>
    <row r="37" spans="1:10" s="1" customFormat="1" ht="38.25">
      <c r="A37" s="13">
        <v>33</v>
      </c>
      <c r="B37" s="17" t="str">
        <f>zbiorówka!B37</f>
        <v>Rękawice do gorących przedmiotów</v>
      </c>
      <c r="C37" s="17" t="str">
        <f>zbiorówka!C37</f>
        <v>Rękawice termiczne wykonane z grubej bawełny frotte, ciepło kontaktowe do 250° C</v>
      </c>
      <c r="D37" s="42">
        <v>10</v>
      </c>
      <c r="E37" s="15">
        <f>zbiorówka!E37</f>
        <v>0</v>
      </c>
      <c r="F37" s="15">
        <f t="shared" si="0"/>
        <v>0</v>
      </c>
      <c r="G37" s="36">
        <f>zbiorówka!G37</f>
        <v>0</v>
      </c>
      <c r="H37" s="16">
        <f t="shared" si="1"/>
        <v>0</v>
      </c>
      <c r="I37" s="3">
        <f t="shared" si="2"/>
        <v>0</v>
      </c>
      <c r="J37" s="4">
        <f t="shared" si="3"/>
        <v>0</v>
      </c>
    </row>
    <row r="38" spans="1:10" s="1" customFormat="1">
      <c r="A38" s="13">
        <v>34</v>
      </c>
      <c r="B38" s="17" t="str">
        <f>zbiorówka!B38</f>
        <v>Parafilm</v>
      </c>
      <c r="C38" s="17" t="str">
        <f>zbiorówka!C38</f>
        <v>Parafilm  do uszczelniania szkła i plastików laboratoryjnych  Szerokość rolki: ok.50 mm Długość rolki: min 75 m</v>
      </c>
      <c r="D38" s="42">
        <v>1</v>
      </c>
      <c r="E38" s="15">
        <f>zbiorówka!E38</f>
        <v>0</v>
      </c>
      <c r="F38" s="15">
        <f t="shared" si="0"/>
        <v>0</v>
      </c>
      <c r="G38" s="36">
        <f>zbiorówka!G38</f>
        <v>0</v>
      </c>
      <c r="H38" s="16">
        <f t="shared" si="1"/>
        <v>0</v>
      </c>
      <c r="I38" s="3">
        <f t="shared" si="2"/>
        <v>0</v>
      </c>
      <c r="J38" s="4">
        <f t="shared" si="3"/>
        <v>0</v>
      </c>
    </row>
    <row r="39" spans="1:10" s="1" customFormat="1" ht="38.25">
      <c r="A39" s="13">
        <v>35</v>
      </c>
      <c r="B39" s="17" t="str">
        <f>zbiorówka!B39</f>
        <v xml:space="preserve">Mata z włókniny chłonnej </v>
      </c>
      <c r="C39" s="17" t="str">
        <f>zbiorówka!C39</f>
        <v>Mata z włókniny chłonnej, absorbująca chemikalia (uniwersalna), wymiar ok.40 cmx50 min 100mat w opakowaniu</v>
      </c>
      <c r="D39" s="42">
        <v>1</v>
      </c>
      <c r="E39" s="15">
        <f>zbiorówka!E39</f>
        <v>0</v>
      </c>
      <c r="F39" s="15">
        <f t="shared" si="0"/>
        <v>0</v>
      </c>
      <c r="G39" s="36">
        <f>zbiorówka!G39</f>
        <v>0</v>
      </c>
      <c r="H39" s="16">
        <f t="shared" si="1"/>
        <v>0</v>
      </c>
      <c r="I39" s="3">
        <f t="shared" si="2"/>
        <v>0</v>
      </c>
      <c r="J39" s="4">
        <f t="shared" si="3"/>
        <v>0</v>
      </c>
    </row>
    <row r="40" spans="1:10" s="1" customFormat="1" ht="51">
      <c r="A40" s="13">
        <v>36</v>
      </c>
      <c r="B40" s="17" t="str">
        <f>zbiorówka!B40</f>
        <v>Palnik Bunsena (z wkładami wymiennymi)</v>
      </c>
      <c r="C40" s="17" t="str">
        <f>zbiorówka!C40</f>
        <v>W zestawie: ·Palnik laboratoryjny
Kartusz gazowy
Dane techniczne: ·Temperatura płomienia 1700oC
Kartusz 230g / 410 ml30% propan, 70% butan</v>
      </c>
      <c r="D40" s="42">
        <v>6</v>
      </c>
      <c r="E40" s="15">
        <f>zbiorówka!E40</f>
        <v>0</v>
      </c>
      <c r="F40" s="15">
        <f t="shared" si="0"/>
        <v>0</v>
      </c>
      <c r="G40" s="36">
        <f>zbiorówka!G40</f>
        <v>0</v>
      </c>
      <c r="H40" s="16">
        <f t="shared" si="1"/>
        <v>0</v>
      </c>
      <c r="I40" s="3">
        <f t="shared" si="2"/>
        <v>0</v>
      </c>
      <c r="J40" s="4">
        <f t="shared" si="3"/>
        <v>0</v>
      </c>
    </row>
    <row r="41" spans="1:10" s="1" customFormat="1">
      <c r="A41" s="13">
        <v>37</v>
      </c>
      <c r="B41" s="17" t="str">
        <f>zbiorówka!B41</f>
        <v>Czasza grzejna</v>
      </c>
      <c r="C41" s="17" t="str">
        <f>zbiorówka!C41</f>
        <v>Elektryczny płaszcz grzewczy z regulacją mocy, do max 4500C</v>
      </c>
      <c r="D41" s="42">
        <v>2</v>
      </c>
      <c r="E41" s="15">
        <f>zbiorówka!E41</f>
        <v>0</v>
      </c>
      <c r="F41" s="15">
        <f t="shared" si="0"/>
        <v>0</v>
      </c>
      <c r="G41" s="36">
        <f>zbiorówka!G41</f>
        <v>0</v>
      </c>
      <c r="H41" s="16">
        <f t="shared" si="1"/>
        <v>0</v>
      </c>
      <c r="I41" s="3">
        <f t="shared" si="2"/>
        <v>0</v>
      </c>
      <c r="J41" s="4">
        <f t="shared" si="3"/>
        <v>0</v>
      </c>
    </row>
    <row r="42" spans="1:10" s="1" customFormat="1" ht="64.5" thickBot="1">
      <c r="A42" s="28">
        <v>38</v>
      </c>
      <c r="B42" s="29" t="str">
        <f>zbiorówka!B42</f>
        <v>Butla z kranikiem do wody destylowanej (10l)</v>
      </c>
      <c r="C42" s="29" t="str">
        <f>zbiorówka!C42</f>
        <v>Butla do wody destylowanej z kranem, pojemność 10l, z tworzywa, szyja gwintowana z nakrętką, uchwyt do przenoszenia</v>
      </c>
      <c r="D42" s="42">
        <v>1</v>
      </c>
      <c r="E42" s="37">
        <f>zbiorówka!E42</f>
        <v>0</v>
      </c>
      <c r="F42" s="37">
        <f t="shared" si="0"/>
        <v>0</v>
      </c>
      <c r="G42" s="40">
        <f>zbiorówka!G42</f>
        <v>0</v>
      </c>
      <c r="H42" s="33">
        <f t="shared" si="1"/>
        <v>0</v>
      </c>
      <c r="I42" s="31">
        <f t="shared" si="2"/>
        <v>0</v>
      </c>
      <c r="J42" s="34">
        <f t="shared" si="3"/>
        <v>0</v>
      </c>
    </row>
    <row r="43" spans="1:10">
      <c r="F43" s="18">
        <f>SUM(F5:F42)</f>
        <v>0</v>
      </c>
      <c r="H43" s="18">
        <f>SUM(H5:H42)</f>
        <v>0</v>
      </c>
      <c r="J43" s="18">
        <f>SUM(J5:J42)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zbiorówka</vt:lpstr>
      <vt:lpstr>LO I</vt:lpstr>
      <vt:lpstr>LO IV</vt:lpstr>
      <vt:lpstr>LO VI</vt:lpstr>
      <vt:lpstr>LO XII</vt:lpstr>
      <vt:lpstr>LO XVII</vt:lpstr>
      <vt:lpstr>T 3</vt:lpstr>
      <vt:lpstr>ZSEO</vt:lpstr>
      <vt:lpstr>T 12</vt:lpstr>
      <vt:lpstr>T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Wolicka</cp:lastModifiedBy>
  <cp:lastPrinted>2019-10-08T11:46:08Z</cp:lastPrinted>
  <dcterms:created xsi:type="dcterms:W3CDTF">2019-09-23T16:45:27Z</dcterms:created>
  <dcterms:modified xsi:type="dcterms:W3CDTF">2019-12-09T12:03:18Z</dcterms:modified>
</cp:coreProperties>
</file>